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 Hlinka\Desktop\Zákonný poplatok\2020\Pre obce\"/>
    </mc:Choice>
  </mc:AlternateContent>
  <xr:revisionPtr revIDLastSave="0" documentId="8_{0E760CF8-31DD-4BBC-86E0-36353678D7DA}" xr6:coauthVersionLast="46" xr6:coauthVersionMax="46" xr10:uidLastSave="{00000000-0000-0000-0000-000000000000}"/>
  <bookViews>
    <workbookView xWindow="-120" yWindow="-120" windowWidth="29040" windowHeight="15840" xr2:uid="{61143EEC-8F4C-4F80-B368-FAF8076CEB67}"/>
  </bookViews>
  <sheets>
    <sheet name="Úr. vytr." sheetId="8" r:id="rId1"/>
    <sheet name="Zááááákoný final" sheetId="7" r:id="rId2"/>
  </sheets>
  <externalReferences>
    <externalReference r:id="rId3"/>
  </externalReferences>
  <definedNames>
    <definedName name="_xlnm._FilterDatabase" localSheetId="0" hidden="1">'Úr. vytr.'!$A$2:$AQ$3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8" l="1"/>
  <c r="H3" i="8"/>
  <c r="I3" i="8"/>
  <c r="J3" i="8"/>
  <c r="L3" i="8"/>
  <c r="M3" i="8"/>
  <c r="N3" i="8"/>
  <c r="O3" i="8"/>
  <c r="P3" i="8"/>
  <c r="Q3" i="8"/>
  <c r="R3" i="8"/>
  <c r="S3" i="8"/>
  <c r="T3" i="8"/>
  <c r="U3" i="8"/>
  <c r="V3" i="8"/>
  <c r="W3" i="8"/>
  <c r="X3" i="8"/>
  <c r="Y3" i="8"/>
  <c r="Z3" i="8"/>
  <c r="AA3" i="8"/>
  <c r="AB3" i="8"/>
  <c r="AC3" i="8"/>
  <c r="AD3" i="8"/>
  <c r="AE3" i="8"/>
  <c r="AF3" i="8"/>
  <c r="AG3" i="8"/>
  <c r="AH3" i="8"/>
  <c r="AI3" i="8"/>
  <c r="AJ3" i="8"/>
  <c r="AK3" i="8"/>
  <c r="AL3" i="8"/>
  <c r="AM3" i="8"/>
  <c r="AN3" i="8"/>
  <c r="AO3" i="8"/>
  <c r="AP3" i="8"/>
  <c r="C3" i="8" l="1"/>
  <c r="D3" i="8"/>
  <c r="AX47" i="7"/>
  <c r="DR47" i="7"/>
  <c r="DP58" i="7"/>
  <c r="H58" i="7"/>
  <c r="AD58" i="7"/>
  <c r="AN58" i="7"/>
  <c r="AO58" i="7"/>
  <c r="AP58" i="7"/>
  <c r="BE58" i="7"/>
  <c r="BF58" i="7"/>
  <c r="BG62" i="7"/>
  <c r="BH58" i="7"/>
  <c r="BI58" i="7"/>
  <c r="BJ62" i="7"/>
  <c r="BK58" i="7"/>
  <c r="BP58" i="7"/>
  <c r="BR62" i="7"/>
  <c r="BW58" i="7"/>
  <c r="BX58" i="7"/>
  <c r="BY58" i="7"/>
  <c r="BZ58" i="7"/>
  <c r="CA58" i="7"/>
  <c r="CF58" i="7"/>
  <c r="CG62" i="7"/>
  <c r="CH62" i="7"/>
  <c r="CM58" i="7"/>
  <c r="CO62" i="7"/>
  <c r="CP62" i="7"/>
  <c r="CT58" i="7"/>
  <c r="CV58" i="7"/>
  <c r="CW58" i="7"/>
  <c r="DB58" i="7"/>
  <c r="DI58" i="7"/>
  <c r="DL58" i="7"/>
  <c r="DM62" i="7"/>
  <c r="DN62" i="7"/>
  <c r="EH62" i="7"/>
  <c r="ES62" i="7"/>
  <c r="BM62" i="7"/>
  <c r="BS62" i="7"/>
  <c r="CB62" i="7"/>
  <c r="CI62" i="7"/>
  <c r="CN62" i="7"/>
  <c r="CZ62" i="7"/>
  <c r="DA62" i="7"/>
  <c r="DH62" i="7"/>
  <c r="DQ62" i="7"/>
  <c r="DS62" i="7"/>
  <c r="DY62" i="7"/>
  <c r="EF62" i="7"/>
  <c r="AD5" i="7"/>
  <c r="AN5" i="7"/>
  <c r="AO5" i="7"/>
  <c r="AP5" i="7"/>
  <c r="BB5" i="7"/>
  <c r="BE5" i="7"/>
  <c r="BH5" i="7"/>
  <c r="BK5" i="7"/>
  <c r="BP5" i="7"/>
  <c r="BX5" i="7"/>
  <c r="BZ5" i="7"/>
  <c r="CA5" i="7"/>
  <c r="CF5" i="7"/>
  <c r="CM5" i="7"/>
  <c r="CV5" i="7"/>
  <c r="CW5" i="7"/>
  <c r="DB5" i="7"/>
  <c r="DI5" i="7"/>
  <c r="DL5" i="7"/>
  <c r="DP5" i="7"/>
  <c r="DW5" i="7"/>
  <c r="DX5" i="7"/>
  <c r="EC5" i="7"/>
  <c r="ED5" i="7"/>
  <c r="EL5" i="7"/>
  <c r="EM5" i="7"/>
  <c r="AD6" i="7"/>
  <c r="AN6" i="7"/>
  <c r="AO6" i="7"/>
  <c r="AP6" i="7"/>
  <c r="AQ6" i="7"/>
  <c r="AV6" i="7"/>
  <c r="BA6" i="7"/>
  <c r="BE6" i="7"/>
  <c r="BH6" i="7"/>
  <c r="BI6" i="7"/>
  <c r="BK6" i="7"/>
  <c r="BP6" i="7"/>
  <c r="BW6" i="7"/>
  <c r="BX6" i="7"/>
  <c r="BY6" i="7"/>
  <c r="BZ6" i="7"/>
  <c r="CA6" i="7"/>
  <c r="CF6" i="7"/>
  <c r="CM6" i="7"/>
  <c r="CV6" i="7"/>
  <c r="CW6" i="7"/>
  <c r="DB6" i="7"/>
  <c r="DC6" i="7"/>
  <c r="DI6" i="7"/>
  <c r="DL6" i="7"/>
  <c r="DP6" i="7"/>
  <c r="EK6" i="7"/>
  <c r="EN6" i="7"/>
  <c r="AD7" i="7"/>
  <c r="AN7" i="7"/>
  <c r="AO7" i="7"/>
  <c r="AP7" i="7"/>
  <c r="BB7" i="7"/>
  <c r="BE7" i="7"/>
  <c r="BH7" i="7"/>
  <c r="BI7" i="7"/>
  <c r="BK7" i="7"/>
  <c r="BP7" i="7"/>
  <c r="BW7" i="7"/>
  <c r="BX7" i="7"/>
  <c r="BY7" i="7"/>
  <c r="CF7" i="7"/>
  <c r="CM7" i="7"/>
  <c r="CV7" i="7"/>
  <c r="CW7" i="7"/>
  <c r="DB7" i="7"/>
  <c r="DI7" i="7"/>
  <c r="DL7" i="7"/>
  <c r="AD8" i="7"/>
  <c r="AN8" i="7"/>
  <c r="AO8" i="7"/>
  <c r="BA8" i="7"/>
  <c r="BK8" i="7"/>
  <c r="BX8" i="7"/>
  <c r="BY8" i="7"/>
  <c r="CF8" i="7"/>
  <c r="CM8" i="7"/>
  <c r="CV8" i="7"/>
  <c r="CW8" i="7"/>
  <c r="DB8" i="7"/>
  <c r="DI8" i="7"/>
  <c r="DL8" i="7"/>
  <c r="DP8" i="7"/>
  <c r="AD9" i="7"/>
  <c r="AM9" i="7"/>
  <c r="AN9" i="7"/>
  <c r="AO9" i="7"/>
  <c r="AT9" i="7"/>
  <c r="BB9" i="7"/>
  <c r="BL9" i="7"/>
  <c r="BL62" i="7" s="1"/>
  <c r="CJ9" i="7"/>
  <c r="CQ9" i="7"/>
  <c r="CT9" i="7"/>
  <c r="CV9" i="7"/>
  <c r="CW9" i="7"/>
  <c r="CX9" i="7"/>
  <c r="DB9" i="7"/>
  <c r="DI9" i="7"/>
  <c r="DL9" i="7"/>
  <c r="DT9" i="7"/>
  <c r="DZ9" i="7"/>
  <c r="EI9" i="7"/>
  <c r="EP9" i="7"/>
  <c r="AD10" i="7"/>
  <c r="AN10" i="7"/>
  <c r="AO10" i="7"/>
  <c r="AP10" i="7"/>
  <c r="BE10" i="7"/>
  <c r="BI10" i="7"/>
  <c r="BK10" i="7"/>
  <c r="BP10" i="7"/>
  <c r="BW10" i="7"/>
  <c r="BX10" i="7"/>
  <c r="BY10" i="7"/>
  <c r="BZ10" i="7"/>
  <c r="CC10" i="7"/>
  <c r="CD10" i="7"/>
  <c r="CF10" i="7"/>
  <c r="CM10" i="7"/>
  <c r="CT10" i="7"/>
  <c r="CV10" i="7"/>
  <c r="CW10" i="7"/>
  <c r="DB10" i="7"/>
  <c r="DI10" i="7"/>
  <c r="DL10" i="7"/>
  <c r="DP10" i="7"/>
  <c r="DT10" i="7"/>
  <c r="DX10" i="7"/>
  <c r="DZ10" i="7"/>
  <c r="ED10" i="7"/>
  <c r="EM10" i="7"/>
  <c r="EN10" i="7"/>
  <c r="ER10" i="7"/>
  <c r="AD11" i="7"/>
  <c r="AN11" i="7"/>
  <c r="AO11" i="7"/>
  <c r="AP11" i="7"/>
  <c r="BB11" i="7"/>
  <c r="BE11" i="7"/>
  <c r="BF11" i="7"/>
  <c r="BH11" i="7"/>
  <c r="BK11" i="7"/>
  <c r="BP11" i="7"/>
  <c r="BW11" i="7"/>
  <c r="BX11" i="7"/>
  <c r="BY11" i="7"/>
  <c r="BZ11" i="7"/>
  <c r="CA11" i="7"/>
  <c r="CF11" i="7"/>
  <c r="CM11" i="7"/>
  <c r="CV11" i="7"/>
  <c r="CW11" i="7"/>
  <c r="DB11" i="7"/>
  <c r="DI11" i="7"/>
  <c r="DL11" i="7"/>
  <c r="DP11" i="7"/>
  <c r="EO11" i="7"/>
  <c r="AD12" i="7"/>
  <c r="AN12" i="7"/>
  <c r="AO12" i="7"/>
  <c r="AP12" i="7"/>
  <c r="BB12" i="7"/>
  <c r="BE12" i="7"/>
  <c r="BH12" i="7"/>
  <c r="BI12" i="7"/>
  <c r="BK12" i="7"/>
  <c r="BP12" i="7"/>
  <c r="BW12" i="7"/>
  <c r="BX12" i="7"/>
  <c r="BY12" i="7"/>
  <c r="BZ12" i="7"/>
  <c r="CA12" i="7"/>
  <c r="CF12" i="7"/>
  <c r="CM12" i="7"/>
  <c r="CV12" i="7"/>
  <c r="CW12" i="7"/>
  <c r="DB12" i="7"/>
  <c r="DI12" i="7"/>
  <c r="DL12" i="7"/>
  <c r="DP12" i="7"/>
  <c r="AD13" i="7"/>
  <c r="AN13" i="7"/>
  <c r="AO13" i="7"/>
  <c r="AP13" i="7"/>
  <c r="BK13" i="7"/>
  <c r="BP13" i="7"/>
  <c r="BW13" i="7"/>
  <c r="BX13" i="7"/>
  <c r="BY13" i="7"/>
  <c r="CA13" i="7"/>
  <c r="CF13" i="7"/>
  <c r="CM13" i="7"/>
  <c r="CV13" i="7"/>
  <c r="CW13" i="7"/>
  <c r="DB13" i="7"/>
  <c r="DI13" i="7"/>
  <c r="DL13" i="7"/>
  <c r="DP13" i="7"/>
  <c r="AD14" i="7"/>
  <c r="AN14" i="7"/>
  <c r="AO14" i="7"/>
  <c r="AP14" i="7"/>
  <c r="BA14" i="7"/>
  <c r="BE14" i="7"/>
  <c r="BH14" i="7"/>
  <c r="BI14" i="7"/>
  <c r="BK14" i="7"/>
  <c r="BP14" i="7"/>
  <c r="BW14" i="7"/>
  <c r="BX14" i="7"/>
  <c r="BY14" i="7"/>
  <c r="BZ14" i="7"/>
  <c r="CA14" i="7"/>
  <c r="CF14" i="7"/>
  <c r="CM14" i="7"/>
  <c r="CV14" i="7"/>
  <c r="CW14" i="7"/>
  <c r="DB14" i="7"/>
  <c r="DI14" i="7"/>
  <c r="DL14" i="7"/>
  <c r="AD15" i="7"/>
  <c r="AF15" i="7"/>
  <c r="AN15" i="7"/>
  <c r="AO15" i="7"/>
  <c r="AZ15" i="7"/>
  <c r="BV15" i="7"/>
  <c r="CT15" i="7"/>
  <c r="CV15" i="7"/>
  <c r="CW15" i="7"/>
  <c r="DB15" i="7"/>
  <c r="DC15" i="7"/>
  <c r="DI15" i="7"/>
  <c r="DL15" i="7"/>
  <c r="DP15" i="7"/>
  <c r="DT15" i="7"/>
  <c r="DZ15" i="7"/>
  <c r="EI15" i="7"/>
  <c r="EP15" i="7"/>
  <c r="AD16" i="7"/>
  <c r="AI16" i="7"/>
  <c r="AN16" i="7"/>
  <c r="AO16" i="7"/>
  <c r="BB16" i="7"/>
  <c r="BK16" i="7"/>
  <c r="CC16" i="7"/>
  <c r="CF16" i="7"/>
  <c r="CM16" i="7"/>
  <c r="CT16" i="7"/>
  <c r="CV16" i="7"/>
  <c r="CW16" i="7"/>
  <c r="DB16" i="7"/>
  <c r="DC16" i="7"/>
  <c r="DI16" i="7"/>
  <c r="DL16" i="7"/>
  <c r="DP16" i="7"/>
  <c r="ED16" i="7"/>
  <c r="EL16" i="7"/>
  <c r="EM16" i="7"/>
  <c r="ER16" i="7"/>
  <c r="AD17" i="7"/>
  <c r="AE17" i="7"/>
  <c r="AN17" i="7"/>
  <c r="AO17" i="7"/>
  <c r="BA17" i="7"/>
  <c r="BC17" i="7"/>
  <c r="BK17" i="7"/>
  <c r="CF17" i="7"/>
  <c r="CM17" i="7"/>
  <c r="CV17" i="7"/>
  <c r="CW17" i="7"/>
  <c r="DB17" i="7"/>
  <c r="DC17" i="7"/>
  <c r="DI17" i="7"/>
  <c r="DL17" i="7"/>
  <c r="DP17" i="7"/>
  <c r="EN17" i="7"/>
  <c r="AD18" i="7"/>
  <c r="AN18" i="7"/>
  <c r="AO18" i="7"/>
  <c r="AP18" i="7"/>
  <c r="BE18" i="7"/>
  <c r="BF18" i="7"/>
  <c r="BH18" i="7"/>
  <c r="BI18" i="7"/>
  <c r="BK18" i="7"/>
  <c r="BP18" i="7"/>
  <c r="BW18" i="7"/>
  <c r="BX18" i="7"/>
  <c r="BY18" i="7"/>
  <c r="BZ18" i="7"/>
  <c r="CA18" i="7"/>
  <c r="CF18" i="7"/>
  <c r="CM18" i="7"/>
  <c r="CV18" i="7"/>
  <c r="CW18" i="7"/>
  <c r="DB18" i="7"/>
  <c r="DI18" i="7"/>
  <c r="DL18" i="7"/>
  <c r="DP18" i="7"/>
  <c r="AD19" i="7"/>
  <c r="AN19" i="7"/>
  <c r="AO19" i="7"/>
  <c r="AP19" i="7"/>
  <c r="BA19" i="7"/>
  <c r="BC19" i="7"/>
  <c r="BF19" i="7"/>
  <c r="BH19" i="7"/>
  <c r="BI19" i="7"/>
  <c r="BK19" i="7"/>
  <c r="BP19" i="7"/>
  <c r="BW19" i="7"/>
  <c r="BX19" i="7"/>
  <c r="BY19" i="7"/>
  <c r="BZ19" i="7"/>
  <c r="CF19" i="7"/>
  <c r="CM19" i="7"/>
  <c r="CV19" i="7"/>
  <c r="CW19" i="7"/>
  <c r="DB19" i="7"/>
  <c r="DC19" i="7"/>
  <c r="DI19" i="7"/>
  <c r="DL19" i="7"/>
  <c r="AD20" i="7"/>
  <c r="AN20" i="7"/>
  <c r="AO20" i="7"/>
  <c r="AP20" i="7"/>
  <c r="BB20" i="7"/>
  <c r="BE20" i="7"/>
  <c r="BH20" i="7"/>
  <c r="BI20" i="7"/>
  <c r="BK20" i="7"/>
  <c r="BP20" i="7"/>
  <c r="BW20" i="7"/>
  <c r="BX20" i="7"/>
  <c r="BY20" i="7"/>
  <c r="BZ20" i="7"/>
  <c r="CA20" i="7"/>
  <c r="CF20" i="7"/>
  <c r="CM20" i="7"/>
  <c r="CV20" i="7"/>
  <c r="CW20" i="7"/>
  <c r="DB20" i="7"/>
  <c r="DI20" i="7"/>
  <c r="DL20" i="7"/>
  <c r="AD21" i="7"/>
  <c r="AN21" i="7"/>
  <c r="AO21" i="7"/>
  <c r="AX21" i="7"/>
  <c r="BA21" i="7"/>
  <c r="BH21" i="7"/>
  <c r="BI21" i="7"/>
  <c r="BK21" i="7"/>
  <c r="BP21" i="7"/>
  <c r="BT21" i="7"/>
  <c r="BW21" i="7"/>
  <c r="BX21" i="7"/>
  <c r="CF21" i="7"/>
  <c r="CM21" i="7"/>
  <c r="CT21" i="7"/>
  <c r="CV21" i="7"/>
  <c r="CW21" i="7"/>
  <c r="DB21" i="7"/>
  <c r="DI21" i="7"/>
  <c r="DL21" i="7"/>
  <c r="DP21" i="7"/>
  <c r="AD22" i="7"/>
  <c r="AE22" i="7"/>
  <c r="AN22" i="7"/>
  <c r="AO22" i="7"/>
  <c r="BK22" i="7"/>
  <c r="CF22" i="7"/>
  <c r="CM22" i="7"/>
  <c r="CT22" i="7"/>
  <c r="CV22" i="7"/>
  <c r="CW22" i="7"/>
  <c r="DB22" i="7"/>
  <c r="DD22" i="7"/>
  <c r="DD62" i="7" s="1"/>
  <c r="DI22" i="7"/>
  <c r="DL22" i="7"/>
  <c r="DP22" i="7"/>
  <c r="AD23" i="7"/>
  <c r="AN23" i="7"/>
  <c r="AO23" i="7"/>
  <c r="AP23" i="7"/>
  <c r="BE23" i="7"/>
  <c r="BF23" i="7"/>
  <c r="BH23" i="7"/>
  <c r="BI23" i="7"/>
  <c r="BK23" i="7"/>
  <c r="BP23" i="7"/>
  <c r="BQ23" i="7"/>
  <c r="BQ62" i="7" s="1"/>
  <c r="BW23" i="7"/>
  <c r="BX23" i="7"/>
  <c r="BY23" i="7"/>
  <c r="BZ23" i="7"/>
  <c r="CA23" i="7"/>
  <c r="CF23" i="7"/>
  <c r="CM23" i="7"/>
  <c r="CT23" i="7"/>
  <c r="CV23" i="7"/>
  <c r="CW23" i="7"/>
  <c r="DB23" i="7"/>
  <c r="DI23" i="7"/>
  <c r="DL23" i="7"/>
  <c r="DP23" i="7"/>
  <c r="AD24" i="7"/>
  <c r="AN24" i="7"/>
  <c r="AO24" i="7"/>
  <c r="BD24" i="7"/>
  <c r="BD62" i="7" s="1"/>
  <c r="BK24" i="7"/>
  <c r="CF24" i="7"/>
  <c r="CM24" i="7"/>
  <c r="CT24" i="7"/>
  <c r="CV24" i="7"/>
  <c r="CW24" i="7"/>
  <c r="DB24" i="7"/>
  <c r="DI24" i="7"/>
  <c r="DL24" i="7"/>
  <c r="AD25" i="7"/>
  <c r="AG25" i="7"/>
  <c r="AJ25" i="7"/>
  <c r="AN25" i="7"/>
  <c r="AO25" i="7"/>
  <c r="AP25" i="7"/>
  <c r="AQ25" i="7"/>
  <c r="BB25" i="7"/>
  <c r="BE25" i="7"/>
  <c r="BF25" i="7"/>
  <c r="BH25" i="7"/>
  <c r="BI25" i="7"/>
  <c r="BK25" i="7"/>
  <c r="BP25" i="7"/>
  <c r="BW25" i="7"/>
  <c r="BX25" i="7"/>
  <c r="BY25" i="7"/>
  <c r="BZ25" i="7"/>
  <c r="CA25" i="7"/>
  <c r="CF25" i="7"/>
  <c r="CM25" i="7"/>
  <c r="CT25" i="7"/>
  <c r="CV25" i="7"/>
  <c r="CW25" i="7"/>
  <c r="CY25" i="7"/>
  <c r="CY62" i="7" s="1"/>
  <c r="DB25" i="7"/>
  <c r="DC25" i="7"/>
  <c r="DI25" i="7"/>
  <c r="DL25" i="7"/>
  <c r="DP25" i="7"/>
  <c r="AD26" i="7"/>
  <c r="AN26" i="7"/>
  <c r="AO26" i="7"/>
  <c r="AP26" i="7"/>
  <c r="AU26" i="7"/>
  <c r="BB26" i="7"/>
  <c r="BE26" i="7"/>
  <c r="BH26" i="7"/>
  <c r="BI26" i="7"/>
  <c r="BK26" i="7"/>
  <c r="BP26" i="7"/>
  <c r="BW26" i="7"/>
  <c r="BX26" i="7"/>
  <c r="BY26" i="7"/>
  <c r="BZ26" i="7"/>
  <c r="CA26" i="7"/>
  <c r="CF26" i="7"/>
  <c r="CM26" i="7"/>
  <c r="CU26" i="7"/>
  <c r="CV26" i="7"/>
  <c r="CW26" i="7"/>
  <c r="DB26" i="7"/>
  <c r="DI26" i="7"/>
  <c r="DL26" i="7"/>
  <c r="DP26" i="7"/>
  <c r="AD27" i="7"/>
  <c r="AN27" i="7"/>
  <c r="AO27" i="7"/>
  <c r="AP27" i="7"/>
  <c r="AY27" i="7"/>
  <c r="BA27" i="7"/>
  <c r="BH27" i="7"/>
  <c r="BK27" i="7"/>
  <c r="BP27" i="7"/>
  <c r="BW27" i="7"/>
  <c r="BX27" i="7"/>
  <c r="BY27" i="7"/>
  <c r="BZ27" i="7"/>
  <c r="CA27" i="7"/>
  <c r="CF27" i="7"/>
  <c r="CM27" i="7"/>
  <c r="CT27" i="7"/>
  <c r="CV27" i="7"/>
  <c r="CW27" i="7"/>
  <c r="DB27" i="7"/>
  <c r="DI27" i="7"/>
  <c r="DL27" i="7"/>
  <c r="DP27" i="7"/>
  <c r="AD28" i="7"/>
  <c r="AN28" i="7"/>
  <c r="AO28" i="7"/>
  <c r="AP28" i="7"/>
  <c r="BB28" i="7"/>
  <c r="BE28" i="7"/>
  <c r="BF28" i="7"/>
  <c r="BH28" i="7"/>
  <c r="BI28" i="7"/>
  <c r="BK28" i="7"/>
  <c r="BP28" i="7"/>
  <c r="BW28" i="7"/>
  <c r="BX28" i="7"/>
  <c r="BY28" i="7"/>
  <c r="BZ28" i="7"/>
  <c r="CA28" i="7"/>
  <c r="CF28" i="7"/>
  <c r="CM28" i="7"/>
  <c r="CV28" i="7"/>
  <c r="CW28" i="7"/>
  <c r="DB28" i="7"/>
  <c r="DJ28" i="7"/>
  <c r="DL28" i="7"/>
  <c r="AD29" i="7"/>
  <c r="AN29" i="7"/>
  <c r="AO29" i="7"/>
  <c r="AP29" i="7"/>
  <c r="AY29" i="7"/>
  <c r="BA29" i="7"/>
  <c r="BE29" i="7"/>
  <c r="BH29" i="7"/>
  <c r="BI29" i="7"/>
  <c r="BK29" i="7"/>
  <c r="BP29" i="7"/>
  <c r="BW29" i="7"/>
  <c r="BX29" i="7"/>
  <c r="BY29" i="7"/>
  <c r="BZ29" i="7"/>
  <c r="CA29" i="7"/>
  <c r="CF29" i="7"/>
  <c r="CM29" i="7"/>
  <c r="CV29" i="7"/>
  <c r="CW29" i="7"/>
  <c r="DB29" i="7"/>
  <c r="DI29" i="7"/>
  <c r="DL29" i="7"/>
  <c r="EJ29" i="7"/>
  <c r="AD30" i="7"/>
  <c r="AN30" i="7"/>
  <c r="AO30" i="7"/>
  <c r="AP30" i="7"/>
  <c r="AT30" i="7"/>
  <c r="BE30" i="7"/>
  <c r="BF30" i="7"/>
  <c r="BH30" i="7"/>
  <c r="BK30" i="7"/>
  <c r="BP30" i="7"/>
  <c r="BW30" i="7"/>
  <c r="BX30" i="7"/>
  <c r="BY30" i="7"/>
  <c r="BZ30" i="7"/>
  <c r="CF30" i="7"/>
  <c r="CM30" i="7"/>
  <c r="CT30" i="7"/>
  <c r="CV30" i="7"/>
  <c r="CW30" i="7"/>
  <c r="DB30" i="7"/>
  <c r="DI30" i="7"/>
  <c r="DL30" i="7"/>
  <c r="DP30" i="7"/>
  <c r="EM30" i="7"/>
  <c r="AD31" i="7"/>
  <c r="AE31" i="7"/>
  <c r="AN31" i="7"/>
  <c r="AO31" i="7"/>
  <c r="AP31" i="7"/>
  <c r="AR31" i="7"/>
  <c r="BA31" i="7"/>
  <c r="BE31" i="7"/>
  <c r="BH31" i="7"/>
  <c r="BI31" i="7"/>
  <c r="BK31" i="7"/>
  <c r="BO31" i="7"/>
  <c r="BP31" i="7"/>
  <c r="BW31" i="7"/>
  <c r="BX31" i="7"/>
  <c r="BY31" i="7"/>
  <c r="BZ31" i="7"/>
  <c r="CA31" i="7"/>
  <c r="CF31" i="7"/>
  <c r="CL31" i="7"/>
  <c r="CL62" i="7" s="1"/>
  <c r="CM31" i="7"/>
  <c r="CS31" i="7"/>
  <c r="CS62" i="7" s="1"/>
  <c r="CT31" i="7"/>
  <c r="CV31" i="7"/>
  <c r="CW31" i="7"/>
  <c r="DB31" i="7"/>
  <c r="DF31" i="7"/>
  <c r="DI31" i="7"/>
  <c r="DL31" i="7"/>
  <c r="DP31" i="7"/>
  <c r="AD32" i="7"/>
  <c r="AN32" i="7"/>
  <c r="AO32" i="7"/>
  <c r="AP32" i="7"/>
  <c r="BE32" i="7"/>
  <c r="BH32" i="7"/>
  <c r="BK32" i="7"/>
  <c r="BP32" i="7"/>
  <c r="BW32" i="7"/>
  <c r="BX32" i="7"/>
  <c r="BY32" i="7"/>
  <c r="CA32" i="7"/>
  <c r="CF32" i="7"/>
  <c r="CM32" i="7"/>
  <c r="CV32" i="7"/>
  <c r="CW32" i="7"/>
  <c r="DB32" i="7"/>
  <c r="DI32" i="7"/>
  <c r="DL32" i="7"/>
  <c r="AD33" i="7"/>
  <c r="AN33" i="7"/>
  <c r="AO33" i="7"/>
  <c r="AP33" i="7"/>
  <c r="AU33" i="7"/>
  <c r="AW33" i="7"/>
  <c r="BB33" i="7"/>
  <c r="BE33" i="7"/>
  <c r="BF33" i="7"/>
  <c r="BH33" i="7"/>
  <c r="BI33" i="7"/>
  <c r="BK33" i="7"/>
  <c r="BP33" i="7"/>
  <c r="BT33" i="7"/>
  <c r="BU33" i="7"/>
  <c r="BU62" i="7" s="1"/>
  <c r="BW33" i="7"/>
  <c r="BX33" i="7"/>
  <c r="BY33" i="7"/>
  <c r="BZ33" i="7"/>
  <c r="CA33" i="7"/>
  <c r="CF33" i="7"/>
  <c r="CM33" i="7"/>
  <c r="CT33" i="7"/>
  <c r="CV33" i="7"/>
  <c r="CW33" i="7"/>
  <c r="DB33" i="7"/>
  <c r="DI33" i="7"/>
  <c r="DL33" i="7"/>
  <c r="DP33" i="7"/>
  <c r="AD34" i="7"/>
  <c r="AN34" i="7"/>
  <c r="AO34" i="7"/>
  <c r="AP34" i="7"/>
  <c r="BB34" i="7"/>
  <c r="BE34" i="7"/>
  <c r="BH34" i="7"/>
  <c r="BK34" i="7"/>
  <c r="BP34" i="7"/>
  <c r="BW34" i="7"/>
  <c r="BX34" i="7"/>
  <c r="BY34" i="7"/>
  <c r="CF34" i="7"/>
  <c r="CM34" i="7"/>
  <c r="CV34" i="7"/>
  <c r="CW34" i="7"/>
  <c r="DB34" i="7"/>
  <c r="DI34" i="7"/>
  <c r="DL34" i="7"/>
  <c r="DP34" i="7"/>
  <c r="AD35" i="7"/>
  <c r="AF35" i="7"/>
  <c r="AN35" i="7"/>
  <c r="AO35" i="7"/>
  <c r="AP35" i="7"/>
  <c r="BB35" i="7"/>
  <c r="BE35" i="7"/>
  <c r="BF35" i="7"/>
  <c r="BH35" i="7"/>
  <c r="BI35" i="7"/>
  <c r="BK35" i="7"/>
  <c r="BP35" i="7"/>
  <c r="BX35" i="7"/>
  <c r="BY35" i="7"/>
  <c r="BZ35" i="7"/>
  <c r="CA35" i="7"/>
  <c r="CF35" i="7"/>
  <c r="CM35" i="7"/>
  <c r="CV35" i="7"/>
  <c r="CW35" i="7"/>
  <c r="DB35" i="7"/>
  <c r="DI35" i="7"/>
  <c r="DL35" i="7"/>
  <c r="DP35" i="7"/>
  <c r="DT35" i="7"/>
  <c r="DZ35" i="7"/>
  <c r="EI35" i="7"/>
  <c r="AD36" i="7"/>
  <c r="AM36" i="7"/>
  <c r="AN36" i="7"/>
  <c r="AO36" i="7"/>
  <c r="AP36" i="7"/>
  <c r="BA36" i="7"/>
  <c r="BB36" i="7"/>
  <c r="BC36" i="7"/>
  <c r="BE36" i="7"/>
  <c r="BI36" i="7"/>
  <c r="BK36" i="7"/>
  <c r="BN36" i="7"/>
  <c r="BN62" i="7" s="1"/>
  <c r="BP36" i="7"/>
  <c r="BW36" i="7"/>
  <c r="BX36" i="7"/>
  <c r="BY36" i="7"/>
  <c r="CC36" i="7"/>
  <c r="CF36" i="7"/>
  <c r="CK36" i="7"/>
  <c r="CK62" i="7" s="1"/>
  <c r="CM36" i="7"/>
  <c r="CR36" i="7"/>
  <c r="CR62" i="7" s="1"/>
  <c r="CV36" i="7"/>
  <c r="CW36" i="7"/>
  <c r="DB36" i="7"/>
  <c r="DC36" i="7"/>
  <c r="DI36" i="7"/>
  <c r="DL36" i="7"/>
  <c r="DW36" i="7"/>
  <c r="DX36" i="7"/>
  <c r="EC36" i="7"/>
  <c r="ED36" i="7"/>
  <c r="EL36" i="7"/>
  <c r="EM36" i="7"/>
  <c r="EN36" i="7"/>
  <c r="ER36" i="7"/>
  <c r="AD37" i="7"/>
  <c r="AK37" i="7"/>
  <c r="AN37" i="7"/>
  <c r="AO37" i="7"/>
  <c r="BK37" i="7"/>
  <c r="BP37" i="7"/>
  <c r="CC37" i="7"/>
  <c r="CF37" i="7"/>
  <c r="CM37" i="7"/>
  <c r="CT37" i="7"/>
  <c r="CV37" i="7"/>
  <c r="CW37" i="7"/>
  <c r="DB37" i="7"/>
  <c r="DC37" i="7"/>
  <c r="DG37" i="7"/>
  <c r="DG62" i="7" s="1"/>
  <c r="DI37" i="7"/>
  <c r="DL37" i="7"/>
  <c r="DP37" i="7"/>
  <c r="ED37" i="7"/>
  <c r="EM37" i="7"/>
  <c r="AD38" i="7"/>
  <c r="AN38" i="7"/>
  <c r="AO38" i="7"/>
  <c r="AP38" i="7"/>
  <c r="BB38" i="7"/>
  <c r="BE38" i="7"/>
  <c r="BH38" i="7"/>
  <c r="BI38" i="7"/>
  <c r="BK38" i="7"/>
  <c r="BP38" i="7"/>
  <c r="BW38" i="7"/>
  <c r="BX38" i="7"/>
  <c r="BY38" i="7"/>
  <c r="BZ38" i="7"/>
  <c r="CA38" i="7"/>
  <c r="CF38" i="7"/>
  <c r="CM38" i="7"/>
  <c r="CV38" i="7"/>
  <c r="CW38" i="7"/>
  <c r="DB38" i="7"/>
  <c r="DI38" i="7"/>
  <c r="DL38" i="7"/>
  <c r="AD39" i="7"/>
  <c r="AN39" i="7"/>
  <c r="AO39" i="7"/>
  <c r="AP39" i="7"/>
  <c r="BA39" i="7"/>
  <c r="BC39" i="7"/>
  <c r="BE39" i="7"/>
  <c r="BF39" i="7"/>
  <c r="BH39" i="7"/>
  <c r="BI39" i="7"/>
  <c r="BK39" i="7"/>
  <c r="BP39" i="7"/>
  <c r="BW39" i="7"/>
  <c r="BX39" i="7"/>
  <c r="BY39" i="7"/>
  <c r="BZ39" i="7"/>
  <c r="CA39" i="7"/>
  <c r="CF39" i="7"/>
  <c r="CM39" i="7"/>
  <c r="CT39" i="7"/>
  <c r="CV39" i="7"/>
  <c r="CW39" i="7"/>
  <c r="DB39" i="7"/>
  <c r="DI39" i="7"/>
  <c r="DL39" i="7"/>
  <c r="DP39" i="7"/>
  <c r="EM39" i="7"/>
  <c r="AD40" i="7"/>
  <c r="AF40" i="7"/>
  <c r="AN40" i="7"/>
  <c r="AO40" i="7"/>
  <c r="AP40" i="7"/>
  <c r="BE40" i="7"/>
  <c r="BF40" i="7"/>
  <c r="BH40" i="7"/>
  <c r="BI40" i="7"/>
  <c r="BK40" i="7"/>
  <c r="BP40" i="7"/>
  <c r="BW40" i="7"/>
  <c r="BX40" i="7"/>
  <c r="BY40" i="7"/>
  <c r="BZ40" i="7"/>
  <c r="CA40" i="7"/>
  <c r="CF40" i="7"/>
  <c r="CM40" i="7"/>
  <c r="CV40" i="7"/>
  <c r="CW40" i="7"/>
  <c r="DB40" i="7"/>
  <c r="DI40" i="7"/>
  <c r="DL40" i="7"/>
  <c r="DP40" i="7"/>
  <c r="DT40" i="7"/>
  <c r="DZ40" i="7"/>
  <c r="EI40" i="7"/>
  <c r="EP40" i="7"/>
  <c r="AD41" i="7"/>
  <c r="AN41" i="7"/>
  <c r="AO41" i="7"/>
  <c r="AP41" i="7"/>
  <c r="BB41" i="7"/>
  <c r="BE41" i="7"/>
  <c r="BF41" i="7"/>
  <c r="BH41" i="7"/>
  <c r="BI41" i="7"/>
  <c r="BK41" i="7"/>
  <c r="BP41" i="7"/>
  <c r="BW41" i="7"/>
  <c r="BX41" i="7"/>
  <c r="BY41" i="7"/>
  <c r="BZ41" i="7"/>
  <c r="CA41" i="7"/>
  <c r="CF41" i="7"/>
  <c r="CM41" i="7"/>
  <c r="CV41" i="7"/>
  <c r="CW41" i="7"/>
  <c r="DB41" i="7"/>
  <c r="DI41" i="7"/>
  <c r="DL41" i="7"/>
  <c r="AD42" i="7"/>
  <c r="AN42" i="7"/>
  <c r="AO42" i="7"/>
  <c r="AP42" i="7"/>
  <c r="BA42" i="7"/>
  <c r="BE42" i="7"/>
  <c r="BH42" i="7"/>
  <c r="BI42" i="7"/>
  <c r="BK42" i="7"/>
  <c r="BP42" i="7"/>
  <c r="BW42" i="7"/>
  <c r="BX42" i="7"/>
  <c r="BY42" i="7"/>
  <c r="BZ42" i="7"/>
  <c r="CA42" i="7"/>
  <c r="CF42" i="7"/>
  <c r="CM42" i="7"/>
  <c r="CV42" i="7"/>
  <c r="CW42" i="7"/>
  <c r="DB42" i="7"/>
  <c r="DI42" i="7"/>
  <c r="DL42" i="7"/>
  <c r="DP42" i="7"/>
  <c r="AD43" i="7"/>
  <c r="AN43" i="7"/>
  <c r="AO43" i="7"/>
  <c r="AP43" i="7"/>
  <c r="BE43" i="7"/>
  <c r="BF43" i="7"/>
  <c r="BH43" i="7"/>
  <c r="BI43" i="7"/>
  <c r="BK43" i="7"/>
  <c r="BP43" i="7"/>
  <c r="BW43" i="7"/>
  <c r="BX43" i="7"/>
  <c r="BY43" i="7"/>
  <c r="BZ43" i="7"/>
  <c r="CA43" i="7"/>
  <c r="CF43" i="7"/>
  <c r="CM43" i="7"/>
  <c r="CV43" i="7"/>
  <c r="CW43" i="7"/>
  <c r="DB43" i="7"/>
  <c r="DI43" i="7"/>
  <c r="DL43" i="7"/>
  <c r="DT43" i="7"/>
  <c r="EI43" i="7"/>
  <c r="AD44" i="7"/>
  <c r="AN44" i="7"/>
  <c r="AO44" i="7"/>
  <c r="AP44" i="7"/>
  <c r="BB44" i="7"/>
  <c r="BE44" i="7"/>
  <c r="BF44" i="7"/>
  <c r="BH44" i="7"/>
  <c r="BK44" i="7"/>
  <c r="BP44" i="7"/>
  <c r="BW44" i="7"/>
  <c r="BX44" i="7"/>
  <c r="BY44" i="7"/>
  <c r="BZ44" i="7"/>
  <c r="CF44" i="7"/>
  <c r="CM44" i="7"/>
  <c r="CV44" i="7"/>
  <c r="CW44" i="7"/>
  <c r="DB44" i="7"/>
  <c r="DI44" i="7"/>
  <c r="DL44" i="7"/>
  <c r="DP44" i="7"/>
  <c r="ED44" i="7"/>
  <c r="EM44" i="7"/>
  <c r="AD45" i="7"/>
  <c r="AN45" i="7"/>
  <c r="AO45" i="7"/>
  <c r="BK45" i="7"/>
  <c r="CF45" i="7"/>
  <c r="CM45" i="7"/>
  <c r="CV45" i="7"/>
  <c r="CW45" i="7"/>
  <c r="DB45" i="7"/>
  <c r="DI45" i="7"/>
  <c r="DL45" i="7"/>
  <c r="AD46" i="7"/>
  <c r="AN46" i="7"/>
  <c r="AO46" i="7"/>
  <c r="AP46" i="7"/>
  <c r="BA46" i="7"/>
  <c r="BE46" i="7"/>
  <c r="BH46" i="7"/>
  <c r="BI46" i="7"/>
  <c r="BK46" i="7"/>
  <c r="BP46" i="7"/>
  <c r="BW46" i="7"/>
  <c r="BX46" i="7"/>
  <c r="BY46" i="7"/>
  <c r="BZ46" i="7"/>
  <c r="CA46" i="7"/>
  <c r="CF46" i="7"/>
  <c r="CM46" i="7"/>
  <c r="CT46" i="7"/>
  <c r="CV46" i="7"/>
  <c r="CW46" i="7"/>
  <c r="DB46" i="7"/>
  <c r="DI46" i="7"/>
  <c r="DL46" i="7"/>
  <c r="DP46" i="7"/>
  <c r="AD47" i="7"/>
  <c r="AN47" i="7"/>
  <c r="AO47" i="7"/>
  <c r="AP47" i="7"/>
  <c r="BA47" i="7"/>
  <c r="BH47" i="7"/>
  <c r="BI47" i="7"/>
  <c r="BK47" i="7"/>
  <c r="BP47" i="7"/>
  <c r="BW47" i="7"/>
  <c r="BX47" i="7"/>
  <c r="CA47" i="7"/>
  <c r="CF47" i="7"/>
  <c r="CM47" i="7"/>
  <c r="CV47" i="7"/>
  <c r="CW47" i="7"/>
  <c r="DB47" i="7"/>
  <c r="DE47" i="7"/>
  <c r="DE62" i="7" s="1"/>
  <c r="DK47" i="7"/>
  <c r="DO47" i="7"/>
  <c r="AD48" i="7"/>
  <c r="AN48" i="7"/>
  <c r="AO48" i="7"/>
  <c r="AP48" i="7"/>
  <c r="BB48" i="7"/>
  <c r="BE48" i="7"/>
  <c r="BH48" i="7"/>
  <c r="BI48" i="7"/>
  <c r="BK48" i="7"/>
  <c r="BP48" i="7"/>
  <c r="BW48" i="7"/>
  <c r="BX48" i="7"/>
  <c r="BY48" i="7"/>
  <c r="BZ48" i="7"/>
  <c r="CA48" i="7"/>
  <c r="CF48" i="7"/>
  <c r="CM48" i="7"/>
  <c r="CV48" i="7"/>
  <c r="CW48" i="7"/>
  <c r="DB48" i="7"/>
  <c r="DI48" i="7"/>
  <c r="DL48" i="7"/>
  <c r="AD49" i="7"/>
  <c r="AN49" i="7"/>
  <c r="AO49" i="7"/>
  <c r="AP49" i="7"/>
  <c r="AS49" i="7"/>
  <c r="BE49" i="7"/>
  <c r="BF49" i="7"/>
  <c r="BH49" i="7"/>
  <c r="BK49" i="7"/>
  <c r="BP49" i="7"/>
  <c r="BW49" i="7"/>
  <c r="BX49" i="7"/>
  <c r="BY49" i="7"/>
  <c r="BZ49" i="7"/>
  <c r="CA49" i="7"/>
  <c r="CF49" i="7"/>
  <c r="CM49" i="7"/>
  <c r="CV49" i="7"/>
  <c r="CW49" i="7"/>
  <c r="DB49" i="7"/>
  <c r="DI49" i="7"/>
  <c r="DL49" i="7"/>
  <c r="DP49" i="7"/>
  <c r="AD50" i="7"/>
  <c r="AN50" i="7"/>
  <c r="AO50" i="7"/>
  <c r="BB50" i="7"/>
  <c r="BE50" i="7"/>
  <c r="BH50" i="7"/>
  <c r="BI50" i="7"/>
  <c r="BK50" i="7"/>
  <c r="BP50" i="7"/>
  <c r="BW50" i="7"/>
  <c r="BX50" i="7"/>
  <c r="BY50" i="7"/>
  <c r="CA50" i="7"/>
  <c r="CF50" i="7"/>
  <c r="CM50" i="7"/>
  <c r="CV50" i="7"/>
  <c r="CW50" i="7"/>
  <c r="DB50" i="7"/>
  <c r="DI50" i="7"/>
  <c r="DL50" i="7"/>
  <c r="DP50" i="7"/>
  <c r="AD51" i="7"/>
  <c r="AN51" i="7"/>
  <c r="AO51" i="7"/>
  <c r="AP51" i="7"/>
  <c r="BB51" i="7"/>
  <c r="BE51" i="7"/>
  <c r="BF51" i="7"/>
  <c r="BH51" i="7"/>
  <c r="BI51" i="7"/>
  <c r="BK51" i="7"/>
  <c r="BP51" i="7"/>
  <c r="BW51" i="7"/>
  <c r="BX51" i="7"/>
  <c r="BY51" i="7"/>
  <c r="BZ51" i="7"/>
  <c r="CA51" i="7"/>
  <c r="CF51" i="7"/>
  <c r="CM51" i="7"/>
  <c r="CV51" i="7"/>
  <c r="CW51" i="7"/>
  <c r="DB51" i="7"/>
  <c r="DI51" i="7"/>
  <c r="DL51" i="7"/>
  <c r="DP51" i="7"/>
  <c r="AD52" i="7"/>
  <c r="AN52" i="7"/>
  <c r="AO52" i="7"/>
  <c r="AP52" i="7"/>
  <c r="BE52" i="7"/>
  <c r="BH52" i="7"/>
  <c r="BI52" i="7"/>
  <c r="BK52" i="7"/>
  <c r="BP52" i="7"/>
  <c r="BW52" i="7"/>
  <c r="BX52" i="7"/>
  <c r="BY52" i="7"/>
  <c r="BZ52" i="7"/>
  <c r="CA52" i="7"/>
  <c r="CF52" i="7"/>
  <c r="CM52" i="7"/>
  <c r="CV52" i="7"/>
  <c r="CW52" i="7"/>
  <c r="DB52" i="7"/>
  <c r="DI52" i="7"/>
  <c r="DL52" i="7"/>
  <c r="DP52" i="7"/>
  <c r="AD53" i="7"/>
  <c r="AL53" i="7"/>
  <c r="AN53" i="7"/>
  <c r="AO53" i="7"/>
  <c r="AP53" i="7"/>
  <c r="BA53" i="7"/>
  <c r="BE53" i="7"/>
  <c r="BK53" i="7"/>
  <c r="BW53" i="7"/>
  <c r="BX53" i="7"/>
  <c r="BY53" i="7"/>
  <c r="CF53" i="7"/>
  <c r="CM53" i="7"/>
  <c r="CV53" i="7"/>
  <c r="CW53" i="7"/>
  <c r="DB53" i="7"/>
  <c r="DI53" i="7"/>
  <c r="DL53" i="7"/>
  <c r="AD54" i="7"/>
  <c r="AN54" i="7"/>
  <c r="AO54" i="7"/>
  <c r="AP54" i="7"/>
  <c r="BE54" i="7"/>
  <c r="BF54" i="7"/>
  <c r="BH54" i="7"/>
  <c r="BK54" i="7"/>
  <c r="BX54" i="7"/>
  <c r="BY54" i="7"/>
  <c r="CF54" i="7"/>
  <c r="CM54" i="7"/>
  <c r="CV54" i="7"/>
  <c r="CW54" i="7"/>
  <c r="DB54" i="7"/>
  <c r="DI54" i="7"/>
  <c r="DL54" i="7"/>
  <c r="AD55" i="7"/>
  <c r="AN55" i="7"/>
  <c r="AO55" i="7"/>
  <c r="AP55" i="7"/>
  <c r="BE55" i="7"/>
  <c r="BH55" i="7"/>
  <c r="BK55" i="7"/>
  <c r="BP55" i="7"/>
  <c r="BW55" i="7"/>
  <c r="BX55" i="7"/>
  <c r="BY55" i="7"/>
  <c r="CV55" i="7"/>
  <c r="CW55" i="7"/>
  <c r="DB55" i="7"/>
  <c r="DI55" i="7"/>
  <c r="DL55" i="7"/>
  <c r="DV55" i="7"/>
  <c r="EB55" i="7"/>
  <c r="ED55" i="7"/>
  <c r="EK55" i="7"/>
  <c r="EM55" i="7"/>
  <c r="EQ55" i="7"/>
  <c r="AD56" i="7"/>
  <c r="AF56" i="7"/>
  <c r="AN56" i="7"/>
  <c r="AO56" i="7"/>
  <c r="AP56" i="7"/>
  <c r="BE56" i="7"/>
  <c r="BF56" i="7"/>
  <c r="BH56" i="7"/>
  <c r="BI56" i="7"/>
  <c r="BK56" i="7"/>
  <c r="BP56" i="7"/>
  <c r="BW56" i="7"/>
  <c r="BX56" i="7"/>
  <c r="BY56" i="7"/>
  <c r="BZ56" i="7"/>
  <c r="CA56" i="7"/>
  <c r="CF56" i="7"/>
  <c r="CM56" i="7"/>
  <c r="CV56" i="7"/>
  <c r="CW56" i="7"/>
  <c r="DB56" i="7"/>
  <c r="DI56" i="7"/>
  <c r="DL56" i="7"/>
  <c r="DT56" i="7"/>
  <c r="DZ56" i="7"/>
  <c r="EI56" i="7"/>
  <c r="EP56" i="7"/>
  <c r="AD57" i="7"/>
  <c r="AN57" i="7"/>
  <c r="AO57" i="7"/>
  <c r="AP57" i="7"/>
  <c r="BB57" i="7"/>
  <c r="BE57" i="7"/>
  <c r="BH57" i="7"/>
  <c r="BK57" i="7"/>
  <c r="BP57" i="7"/>
  <c r="BW57" i="7"/>
  <c r="BX57" i="7"/>
  <c r="BY57" i="7"/>
  <c r="CF57" i="7"/>
  <c r="CM57" i="7"/>
  <c r="CV57" i="7"/>
  <c r="CW57" i="7"/>
  <c r="DB57" i="7"/>
  <c r="DI57" i="7"/>
  <c r="DL57" i="7"/>
  <c r="DT57" i="7"/>
  <c r="DZ57" i="7"/>
  <c r="EI57" i="7"/>
  <c r="EP57" i="7"/>
  <c r="AD59" i="7"/>
  <c r="AN59" i="7"/>
  <c r="AO59" i="7"/>
  <c r="AP59" i="7"/>
  <c r="BB59" i="7"/>
  <c r="BE59" i="7"/>
  <c r="BF59" i="7"/>
  <c r="BH59" i="7"/>
  <c r="BI59" i="7"/>
  <c r="BK59" i="7"/>
  <c r="BP59" i="7"/>
  <c r="BW59" i="7"/>
  <c r="BX59" i="7"/>
  <c r="BY59" i="7"/>
  <c r="BZ59" i="7"/>
  <c r="CA59" i="7"/>
  <c r="CE59" i="7"/>
  <c r="CF59" i="7"/>
  <c r="CM59" i="7"/>
  <c r="CT59" i="7"/>
  <c r="CV59" i="7"/>
  <c r="CW59" i="7"/>
  <c r="DB59" i="7"/>
  <c r="DI59" i="7"/>
  <c r="DL59" i="7"/>
  <c r="DP59" i="7"/>
  <c r="DU59" i="7"/>
  <c r="EA59" i="7"/>
  <c r="EE59" i="7"/>
  <c r="EG59" i="7"/>
  <c r="EJ59" i="7"/>
  <c r="AD60" i="7"/>
  <c r="AN60" i="7"/>
  <c r="AO60" i="7"/>
  <c r="AP60" i="7"/>
  <c r="BB60" i="7"/>
  <c r="BE60" i="7"/>
  <c r="BH60" i="7"/>
  <c r="BI60" i="7"/>
  <c r="BK60" i="7"/>
  <c r="BP60" i="7"/>
  <c r="BW60" i="7"/>
  <c r="BX60" i="7"/>
  <c r="BY60" i="7"/>
  <c r="BZ60" i="7"/>
  <c r="CA60" i="7"/>
  <c r="CF60" i="7"/>
  <c r="CM60" i="7"/>
  <c r="CU60" i="7"/>
  <c r="CV60" i="7"/>
  <c r="CW60" i="7"/>
  <c r="DB60" i="7"/>
  <c r="DI60" i="7"/>
  <c r="DL60" i="7"/>
  <c r="DP60" i="7"/>
  <c r="EM60" i="7"/>
  <c r="AD61" i="7"/>
  <c r="AN61" i="7"/>
  <c r="AO61" i="7"/>
  <c r="AP61" i="7"/>
  <c r="AQ61" i="7"/>
  <c r="BA61" i="7"/>
  <c r="BE61" i="7"/>
  <c r="BF61" i="7"/>
  <c r="BH61" i="7"/>
  <c r="BI61" i="7"/>
  <c r="BK61" i="7"/>
  <c r="BP61" i="7"/>
  <c r="BW61" i="7"/>
  <c r="BX61" i="7"/>
  <c r="BY61" i="7"/>
  <c r="BZ61" i="7"/>
  <c r="CA61" i="7"/>
  <c r="CF61" i="7"/>
  <c r="CM61" i="7"/>
  <c r="CT61" i="7"/>
  <c r="CV61" i="7"/>
  <c r="CW61" i="7"/>
  <c r="DB61" i="7"/>
  <c r="DI61" i="7"/>
  <c r="DL61" i="7"/>
  <c r="DP61" i="7"/>
  <c r="E3" i="8" l="1"/>
  <c r="AR3" i="8"/>
  <c r="F3" i="8" s="1"/>
  <c r="EE62" i="7"/>
  <c r="EG62" i="7"/>
  <c r="BO62" i="7"/>
  <c r="EM62" i="7"/>
  <c r="EN62" i="7"/>
  <c r="DX62" i="7"/>
  <c r="CT62" i="7"/>
  <c r="BE62" i="7"/>
  <c r="EC62" i="7"/>
  <c r="BX62" i="7"/>
  <c r="CQ62" i="7"/>
  <c r="BV62" i="7"/>
  <c r="EQ62" i="7"/>
  <c r="DF62" i="7"/>
  <c r="CE62" i="7"/>
  <c r="CX62" i="7"/>
  <c r="DJ62" i="7"/>
  <c r="BP62" i="7"/>
  <c r="DC62" i="7"/>
  <c r="DZ62" i="7"/>
  <c r="BF62" i="7"/>
  <c r="CF62" i="7"/>
  <c r="EI62" i="7"/>
  <c r="CA62" i="7"/>
  <c r="ER62" i="7"/>
  <c r="DL62" i="7"/>
  <c r="DP62" i="7"/>
  <c r="CC62" i="7"/>
  <c r="DI62" i="7"/>
  <c r="DO62" i="7"/>
  <c r="EB62" i="7"/>
  <c r="CJ62" i="7"/>
  <c r="DB62" i="7"/>
  <c r="EA62" i="7"/>
  <c r="BZ62" i="7"/>
  <c r="DK62" i="7"/>
  <c r="DT62" i="7"/>
  <c r="AN62" i="7"/>
  <c r="BW62" i="7"/>
  <c r="CV62" i="7"/>
  <c r="DR62" i="7"/>
  <c r="BI62" i="7"/>
  <c r="AP62" i="7"/>
  <c r="BA62" i="7"/>
  <c r="CD62" i="7"/>
  <c r="BH62" i="7"/>
  <c r="AO62" i="7"/>
  <c r="BY62" i="7"/>
  <c r="DU62" i="7"/>
  <c r="EL62" i="7"/>
  <c r="AD62" i="7"/>
  <c r="EO62" i="7"/>
  <c r="CU62" i="7"/>
  <c r="DV62" i="7"/>
  <c r="BT62" i="7"/>
  <c r="DW62" i="7"/>
  <c r="BC62" i="7"/>
  <c r="EJ62" i="7"/>
  <c r="EK62" i="7"/>
  <c r="BB62" i="7"/>
  <c r="EP62" i="7"/>
  <c r="CW62" i="7"/>
  <c r="CM62" i="7"/>
  <c r="ED62" i="7"/>
  <c r="BK62" i="7"/>
  <c r="D13" i="7"/>
  <c r="D55" i="7"/>
  <c r="D47" i="7"/>
  <c r="D52" i="7"/>
  <c r="D7" i="7"/>
  <c r="D16" i="7"/>
  <c r="D15" i="7"/>
  <c r="D57" i="7"/>
  <c r="D37" i="7"/>
  <c r="D34" i="7"/>
  <c r="D27" i="7"/>
  <c r="D22" i="7"/>
  <c r="H36" i="7"/>
  <c r="K36" i="7"/>
  <c r="Q36" i="7"/>
  <c r="V10" i="7"/>
  <c r="Z10" i="7"/>
  <c r="AA10" i="7"/>
  <c r="G61" i="7"/>
  <c r="H61" i="7"/>
  <c r="J61" i="7"/>
  <c r="H60" i="7"/>
  <c r="D60" i="7" s="1"/>
  <c r="H59" i="7"/>
  <c r="D59" i="7" s="1"/>
  <c r="D58" i="7"/>
  <c r="H56" i="7"/>
  <c r="D56" i="7" s="1"/>
  <c r="E62" i="7" l="1"/>
  <c r="D36" i="7"/>
  <c r="D10" i="7"/>
  <c r="D61" i="7"/>
  <c r="H54" i="7"/>
  <c r="D54" i="7" s="1"/>
  <c r="H53" i="7"/>
  <c r="D53" i="7" s="1"/>
  <c r="H51" i="7"/>
  <c r="D51" i="7" s="1"/>
  <c r="H50" i="7"/>
  <c r="D50" i="7" s="1"/>
  <c r="H49" i="7"/>
  <c r="D49" i="7" s="1"/>
  <c r="H48" i="7"/>
  <c r="V48" i="7"/>
  <c r="H46" i="7"/>
  <c r="J46" i="7"/>
  <c r="J45" i="7"/>
  <c r="Y45" i="7"/>
  <c r="H44" i="7"/>
  <c r="D44" i="7" s="1"/>
  <c r="H43" i="7"/>
  <c r="D43" i="7" s="1"/>
  <c r="H42" i="7"/>
  <c r="P42" i="7"/>
  <c r="H41" i="7"/>
  <c r="D41" i="7" s="1"/>
  <c r="H40" i="7"/>
  <c r="D40" i="7" s="1"/>
  <c r="H39" i="7"/>
  <c r="D39" i="7" s="1"/>
  <c r="H38" i="7"/>
  <c r="D38" i="7" s="1"/>
  <c r="H35" i="7"/>
  <c r="D35" i="7" s="1"/>
  <c r="H33" i="7"/>
  <c r="D33" i="7" s="1"/>
  <c r="H32" i="7"/>
  <c r="D32" i="7" s="1"/>
  <c r="D48" i="7" l="1"/>
  <c r="D45" i="7"/>
  <c r="D42" i="7"/>
  <c r="D46" i="7"/>
  <c r="H31" i="7"/>
  <c r="U31" i="7"/>
  <c r="H30" i="7"/>
  <c r="D30" i="7" s="1"/>
  <c r="H29" i="7"/>
  <c r="D29" i="7" s="1"/>
  <c r="H28" i="7"/>
  <c r="D28" i="7" s="1"/>
  <c r="H26" i="7"/>
  <c r="D26" i="7" s="1"/>
  <c r="H25" i="7"/>
  <c r="J25" i="7"/>
  <c r="AA24" i="7"/>
  <c r="D24" i="7" s="1"/>
  <c r="H23" i="7"/>
  <c r="P23" i="7"/>
  <c r="H21" i="7"/>
  <c r="D21" i="7" s="1"/>
  <c r="H20" i="7"/>
  <c r="D20" i="7" s="1"/>
  <c r="H19" i="7"/>
  <c r="D19" i="7" s="1"/>
  <c r="H18" i="7"/>
  <c r="D18" i="7" s="1"/>
  <c r="J17" i="7"/>
  <c r="D17" i="7" s="1"/>
  <c r="H14" i="7"/>
  <c r="D14" i="7" s="1"/>
  <c r="H12" i="7"/>
  <c r="D12" i="7" s="1"/>
  <c r="H11" i="7"/>
  <c r="P11" i="7"/>
  <c r="K9" i="7"/>
  <c r="D9" i="7" s="1"/>
  <c r="H8" i="7"/>
  <c r="D8" i="7" s="1"/>
  <c r="H6" i="7"/>
  <c r="D6" i="7" s="1"/>
  <c r="H5" i="7"/>
  <c r="D5" i="7" s="1"/>
  <c r="D11" i="7" l="1"/>
  <c r="D23" i="7"/>
  <c r="D31" i="7"/>
  <c r="D25" i="7"/>
  <c r="D62" i="7" l="1"/>
  <c r="H13" i="8" l="1"/>
  <c r="H14" i="8" l="1"/>
  <c r="H15" i="8" s="1"/>
  <c r="C4" i="7" l="1"/>
</calcChain>
</file>

<file path=xl/sharedStrings.xml><?xml version="1.0" encoding="utf-8"?>
<sst xmlns="http://schemas.openxmlformats.org/spreadsheetml/2006/main" count="259" uniqueCount="235">
  <si>
    <t>Alekšince</t>
  </si>
  <si>
    <t>Báb</t>
  </si>
  <si>
    <t>Bádice</t>
  </si>
  <si>
    <t>Belince</t>
  </si>
  <si>
    <t>Branč</t>
  </si>
  <si>
    <t>Cabaj - Čápor</t>
  </si>
  <si>
    <t>Čab</t>
  </si>
  <si>
    <t>Čakajovce</t>
  </si>
  <si>
    <t>Čeľadice</t>
  </si>
  <si>
    <t>Čermany</t>
  </si>
  <si>
    <t>Golianovo</t>
  </si>
  <si>
    <t>Hájske</t>
  </si>
  <si>
    <t>Horná Kráľová</t>
  </si>
  <si>
    <t>Horné Lefantovce</t>
  </si>
  <si>
    <t>Hosťová</t>
  </si>
  <si>
    <t>Hruboňovo</t>
  </si>
  <si>
    <t>Hrušovany</t>
  </si>
  <si>
    <t>Ivanka pri Nitre</t>
  </si>
  <si>
    <t>Jacovce</t>
  </si>
  <si>
    <t>Jarok</t>
  </si>
  <si>
    <t>Jelenec</t>
  </si>
  <si>
    <t>Jelšovce</t>
  </si>
  <si>
    <t>Kamanová</t>
  </si>
  <si>
    <t>Kolíňany</t>
  </si>
  <si>
    <t>Koniarovce</t>
  </si>
  <si>
    <t>Lehota</t>
  </si>
  <si>
    <t>Ludanice</t>
  </si>
  <si>
    <t>Ľudovítová</t>
  </si>
  <si>
    <t>Lužianky</t>
  </si>
  <si>
    <t>Malé Zálužie</t>
  </si>
  <si>
    <t>Malý Cetín</t>
  </si>
  <si>
    <t>Močenok</t>
  </si>
  <si>
    <t>Mojmírovce</t>
  </si>
  <si>
    <t>Nitrianske Hrnčiarovce</t>
  </si>
  <si>
    <t>Nové Sady</t>
  </si>
  <si>
    <t>Paňa</t>
  </si>
  <si>
    <t>Podhorany</t>
  </si>
  <si>
    <t>Podhradie</t>
  </si>
  <si>
    <t>Pohranice</t>
  </si>
  <si>
    <t>Poľný Kesov</t>
  </si>
  <si>
    <t>Prašice</t>
  </si>
  <si>
    <t>Preseľany</t>
  </si>
  <si>
    <t>Rajčany</t>
  </si>
  <si>
    <t>Rišňovce</t>
  </si>
  <si>
    <t>Svätoplukovo</t>
  </si>
  <si>
    <t>Štefanovičová</t>
  </si>
  <si>
    <t>Štitáre</t>
  </si>
  <si>
    <t>Šurianky</t>
  </si>
  <si>
    <t>Tvrdomestice</t>
  </si>
  <si>
    <t>Veľká Dolina</t>
  </si>
  <si>
    <t>Veľké Zálužie</t>
  </si>
  <si>
    <t>Veľký Cetín</t>
  </si>
  <si>
    <t>Veľký Lapáš</t>
  </si>
  <si>
    <t>Vinodol</t>
  </si>
  <si>
    <t>Výčapy - Opatovce</t>
  </si>
  <si>
    <t>Zbehy</t>
  </si>
  <si>
    <t>Žirany</t>
  </si>
  <si>
    <t>150202</t>
  </si>
  <si>
    <t>160103</t>
  </si>
  <si>
    <t>160103.</t>
  </si>
  <si>
    <t>.160103.</t>
  </si>
  <si>
    <t>170107</t>
  </si>
  <si>
    <t>190801</t>
  </si>
  <si>
    <t>190805</t>
  </si>
  <si>
    <t>190805.</t>
  </si>
  <si>
    <t>.190805.</t>
  </si>
  <si>
    <t>200101</t>
  </si>
  <si>
    <t>200101.</t>
  </si>
  <si>
    <t>.200101.</t>
  </si>
  <si>
    <t>.200101..</t>
  </si>
  <si>
    <t>200102</t>
  </si>
  <si>
    <t>200105</t>
  </si>
  <si>
    <t>200108.</t>
  </si>
  <si>
    <t>.200108.</t>
  </si>
  <si>
    <t>.200108..</t>
  </si>
  <si>
    <t>..200108..</t>
  </si>
  <si>
    <t>200110.</t>
  </si>
  <si>
    <t>200113</t>
  </si>
  <si>
    <t>200114</t>
  </si>
  <si>
    <t>200115</t>
  </si>
  <si>
    <t>200119</t>
  </si>
  <si>
    <t>200121</t>
  </si>
  <si>
    <t>200123</t>
  </si>
  <si>
    <t>200123.</t>
  </si>
  <si>
    <t>200125</t>
  </si>
  <si>
    <t>200125.</t>
  </si>
  <si>
    <t xml:space="preserve">200125. </t>
  </si>
  <si>
    <t>.200125.</t>
  </si>
  <si>
    <t>200126</t>
  </si>
  <si>
    <t>200127</t>
  </si>
  <si>
    <t>200128</t>
  </si>
  <si>
    <t>200129</t>
  </si>
  <si>
    <t>200133</t>
  </si>
  <si>
    <t>200134</t>
  </si>
  <si>
    <t>200135</t>
  </si>
  <si>
    <t>200135.</t>
  </si>
  <si>
    <t>.200135.</t>
  </si>
  <si>
    <t>.200135..</t>
  </si>
  <si>
    <t>200136</t>
  </si>
  <si>
    <t>200136.</t>
  </si>
  <si>
    <t>.200136.</t>
  </si>
  <si>
    <t>.200136..</t>
  </si>
  <si>
    <t>200139</t>
  </si>
  <si>
    <t>200140</t>
  </si>
  <si>
    <t>200201</t>
  </si>
  <si>
    <t>200202</t>
  </si>
  <si>
    <t>200301</t>
  </si>
  <si>
    <t>200307</t>
  </si>
  <si>
    <t>200307.</t>
  </si>
  <si>
    <t>200308</t>
  </si>
  <si>
    <t>20014001.</t>
  </si>
  <si>
    <t>.20014001.</t>
  </si>
  <si>
    <t>.20014001..</t>
  </si>
  <si>
    <t>..20014001..</t>
  </si>
  <si>
    <t>20014002.</t>
  </si>
  <si>
    <t>.20014002.</t>
  </si>
  <si>
    <t>.20014002..</t>
  </si>
  <si>
    <t>..20014002..</t>
  </si>
  <si>
    <t>20014004.</t>
  </si>
  <si>
    <t>20014005.</t>
  </si>
  <si>
    <t>.20014005.</t>
  </si>
  <si>
    <t>.20014005..</t>
  </si>
  <si>
    <t>..20014005..</t>
  </si>
  <si>
    <t>..20014005...</t>
  </si>
  <si>
    <t>20014007.</t>
  </si>
  <si>
    <t>.190805..</t>
  </si>
  <si>
    <t>200111.</t>
  </si>
  <si>
    <t>200201.</t>
  </si>
  <si>
    <t>.200307.</t>
  </si>
  <si>
    <t>škola sa neuvádza do úrovne vytriedenia</t>
  </si>
  <si>
    <t>Hodnoty vyjadrené v kg</t>
  </si>
  <si>
    <t>sklo</t>
  </si>
  <si>
    <t>šatstvo</t>
  </si>
  <si>
    <t>textílie</t>
  </si>
  <si>
    <t>rozpúšťadlo</t>
  </si>
  <si>
    <t>kyseliny</t>
  </si>
  <si>
    <t>pesticídy</t>
  </si>
  <si>
    <t>plasty</t>
  </si>
  <si>
    <t>kovy</t>
  </si>
  <si>
    <t>hliník</t>
  </si>
  <si>
    <t>P.č.</t>
  </si>
  <si>
    <t>Názov obce</t>
  </si>
  <si>
    <r>
      <rPr>
        <b/>
        <u/>
        <sz val="12"/>
        <color theme="1"/>
        <rFont val="Calibri"/>
        <family val="2"/>
        <scheme val="minor"/>
      </rPr>
      <t>Čitateľ</t>
    </r>
    <r>
      <rPr>
        <b/>
        <sz val="12"/>
        <color theme="1"/>
        <rFont val="Calibri"/>
        <family val="2"/>
        <scheme val="minor"/>
      </rPr>
      <t xml:space="preserve">
len modro
vyznačené</t>
    </r>
  </si>
  <si>
    <r>
      <rPr>
        <b/>
        <u/>
        <sz val="12"/>
        <color theme="1"/>
        <rFont val="Calibri"/>
        <family val="2"/>
        <scheme val="minor"/>
      </rPr>
      <t>Menovateľ</t>
    </r>
    <r>
      <rPr>
        <b/>
        <sz val="12"/>
        <color theme="1"/>
        <rFont val="Calibri"/>
        <family val="2"/>
        <scheme val="minor"/>
      </rPr>
      <t xml:space="preserve">
všetko spolu pod kat. číslom 20 </t>
    </r>
  </si>
  <si>
    <t>Výpočet úrovne vytriedenia komunálnych odpadov podľa vzorca:</t>
  </si>
  <si>
    <t>Obec:</t>
  </si>
  <si>
    <t>čitateľ spolu</t>
  </si>
  <si>
    <t>hmotnosť vytriedenej zložky komunálnych odpadov</t>
  </si>
  <si>
    <t>menovateľ spolu</t>
  </si>
  <si>
    <t>hmotnosť komunálnych odpadov vzniknutých v obci</t>
  </si>
  <si>
    <t>Výsledok</t>
  </si>
  <si>
    <t>hodnota vytriedenia komunálnych odpadov</t>
  </si>
  <si>
    <t>Položka</t>
  </si>
  <si>
    <t>Určenie zákonného poplatku na základe úrovne vytriedenia komunálnych odpadov</t>
  </si>
  <si>
    <t>%</t>
  </si>
  <si>
    <t>2021 a
nasledujúce roky</t>
  </si>
  <si>
    <t xml:space="preserve"> x ≤ 10</t>
  </si>
  <si>
    <t>10 &lt; x ≤ 20</t>
  </si>
  <si>
    <t>20 &lt; x ≤ 30</t>
  </si>
  <si>
    <t>30 &lt; x ≤ 40</t>
  </si>
  <si>
    <t>40 &lt; x ≤ 50</t>
  </si>
  <si>
    <t>50 &lt; x ≤ 60</t>
  </si>
  <si>
    <r>
      <t xml:space="preserve">x </t>
    </r>
    <r>
      <rPr>
        <sz val="11"/>
        <color theme="1"/>
        <rFont val="Calibri"/>
        <family val="2"/>
        <charset val="238"/>
      </rPr>
      <t xml:space="preserve">&gt; </t>
    </r>
    <r>
      <rPr>
        <sz val="11"/>
        <color theme="1"/>
        <rFont val="Calibri"/>
        <family val="2"/>
        <charset val="238"/>
        <scheme val="minor"/>
      </rPr>
      <t>60</t>
    </r>
  </si>
  <si>
    <t>v €</t>
  </si>
  <si>
    <t>Úroveň
vytrieď.</t>
  </si>
  <si>
    <t>Zákonný
poplatok</t>
  </si>
  <si>
    <t>Úroveň
vytr.</t>
  </si>
  <si>
    <t>olovo</t>
  </si>
  <si>
    <t>zinok</t>
  </si>
  <si>
    <t>zásady</t>
  </si>
  <si>
    <t>..200108...</t>
  </si>
  <si>
    <t>200301.</t>
  </si>
  <si>
    <t>200308.</t>
  </si>
  <si>
    <t>.200201.</t>
  </si>
  <si>
    <t>170107.</t>
  </si>
  <si>
    <t>170904.</t>
  </si>
  <si>
    <t>..200101..</t>
  </si>
  <si>
    <t>..200101...</t>
  </si>
  <si>
    <t>...200101...</t>
  </si>
  <si>
    <t>...200101....</t>
  </si>
  <si>
    <t>....200101....</t>
  </si>
  <si>
    <t>200103</t>
  </si>
  <si>
    <t>...200108...</t>
  </si>
  <si>
    <t>...200108....</t>
  </si>
  <si>
    <t>....200108....</t>
  </si>
  <si>
    <t>....200108.....</t>
  </si>
  <si>
    <t>.200123.</t>
  </si>
  <si>
    <t>.200125..</t>
  </si>
  <si>
    <t>..200125..</t>
  </si>
  <si>
    <t>200133.</t>
  </si>
  <si>
    <t>200134.</t>
  </si>
  <si>
    <t>..200135..</t>
  </si>
  <si>
    <t>..200135...</t>
  </si>
  <si>
    <t>..200136..</t>
  </si>
  <si>
    <t>..200136...</t>
  </si>
  <si>
    <t>200138</t>
  </si>
  <si>
    <t>200138.</t>
  </si>
  <si>
    <t>200140.</t>
  </si>
  <si>
    <t>.200140.</t>
  </si>
  <si>
    <t>.200140..</t>
  </si>
  <si>
    <t>.200201..</t>
  </si>
  <si>
    <t>..200201..</t>
  </si>
  <si>
    <t>..200201...</t>
  </si>
  <si>
    <t>..20014001...</t>
  </si>
  <si>
    <t>..20014002...</t>
  </si>
  <si>
    <t>...20014005...</t>
  </si>
  <si>
    <t>...20014005....</t>
  </si>
  <si>
    <t>.20014007.</t>
  </si>
  <si>
    <t>.200123..</t>
  </si>
  <si>
    <t>.20014007..</t>
  </si>
  <si>
    <t>..190805..</t>
  </si>
  <si>
    <t>papier a 
lepenka</t>
  </si>
  <si>
    <t>viacvrstvové
kombinované materiály na báze lepenky  (kompozity na báze lepenky)</t>
  </si>
  <si>
    <t>obaly
obsahujúce zvyšky nebezpečných látok alebo kontaminované nebezpečnými látkami vrátane prázdnych tlakových nádob</t>
  </si>
  <si>
    <t>žiarivky 
a iný odpad obsahujúci ortuť</t>
  </si>
  <si>
    <t>vyradené 
zariadenia obsahujúce chlórfluórované uhľovodíky</t>
  </si>
  <si>
    <t>jedlé
 oleje a tuky</t>
  </si>
  <si>
    <t>oleje 
a tuky iné ako uvedené v 20 01 25</t>
  </si>
  <si>
    <t>farby, 
tlačiarenské farby,lepidlá a živice obsahujúce nebezpečné látky</t>
  </si>
  <si>
    <t>farby, 
tlačiarenské farby,lepidlá a živice iné ako uvedené v 20 01 27</t>
  </si>
  <si>
    <t>detergenty 
obsahujúce nebezpečné látky</t>
  </si>
  <si>
    <t>batérie 
a akumulátory uvedené v 16 06 01,16 06 02 alebo 16 06 03 a netriedené batérie a akumulátory obsahujúce tieto batérie</t>
  </si>
  <si>
    <t>batérie 
a akumulátory iné ako uvedené v 20 01 33</t>
  </si>
  <si>
    <t>vyradené
elektrické a elektronické zariadenia iné ako uvedené v 20 01 21 a 20 01 23,obsahujúce nebezpečné časti</t>
  </si>
  <si>
    <t>vyradené
elektrické a elektronické zariadenia iné ako uvedené v 20 01 21,20 01 23 a 20 01 35</t>
  </si>
  <si>
    <t>drevo
iné ako uvedené v 20 01 37</t>
  </si>
  <si>
    <t>biologicky
rozložiteľný odpad</t>
  </si>
  <si>
    <t>zemina
a kamenivo</t>
  </si>
  <si>
    <t>zmesový
komunálny odpad</t>
  </si>
  <si>
    <t>objemný
odpad</t>
  </si>
  <si>
    <t>drobný
stavebný odpad</t>
  </si>
  <si>
    <t>meď,
bronz, mosadz</t>
  </si>
  <si>
    <t>železo,
oceľ</t>
  </si>
  <si>
    <t>zmiešané
kovy</t>
  </si>
  <si>
    <t>biologicky
rozložiteľný kuchynský a reštauračný odpad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</si>
</sst>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98">
    <xf numFmtId="0" fontId="0" fillId="0" borderId="0" xfId="0"/>
    <xf numFmtId="49" fontId="2" fillId="0" borderId="0" xfId="1" applyNumberFormat="1" applyFont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4" borderId="0" xfId="0" applyFill="1"/>
    <xf numFmtId="0" fontId="0" fillId="0" borderId="0" xfId="0" applyFill="1" applyBorder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/>
    <xf numFmtId="164" fontId="0" fillId="0" borderId="0" xfId="0" applyNumberFormat="1"/>
    <xf numFmtId="0" fontId="6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14" fillId="5" borderId="0" xfId="2" applyNumberFormat="1" applyFont="1" applyFill="1" applyAlignment="1">
      <alignment horizontal="center" vertical="center"/>
    </xf>
    <xf numFmtId="0" fontId="14" fillId="5" borderId="0" xfId="2" applyNumberFormat="1" applyFont="1" applyFill="1" applyAlignment="1">
      <alignment horizontal="center" vertical="center"/>
    </xf>
    <xf numFmtId="2" fontId="2" fillId="0" borderId="0" xfId="2" applyNumberFormat="1" applyFont="1" applyAlignment="1">
      <alignment horizontal="left"/>
    </xf>
    <xf numFmtId="2" fontId="0" fillId="0" borderId="0" xfId="0" applyNumberForma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10" fontId="8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0" fillId="0" borderId="0" xfId="0" applyBorder="1" applyAlignment="1"/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5" fillId="3" borderId="0" xfId="0" applyFont="1" applyFill="1" applyBorder="1"/>
    <xf numFmtId="0" fontId="15" fillId="3" borderId="21" xfId="0" applyFont="1" applyFill="1" applyBorder="1"/>
    <xf numFmtId="0" fontId="0" fillId="4" borderId="0" xfId="0" applyFill="1" applyBorder="1"/>
    <xf numFmtId="165" fontId="0" fillId="0" borderId="7" xfId="0" applyNumberFormat="1" applyFill="1" applyBorder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10" fontId="8" fillId="2" borderId="22" xfId="0" applyNumberFormat="1" applyFont="1" applyFill="1" applyBorder="1" applyAlignment="1">
      <alignment horizontal="center" vertical="center"/>
    </xf>
    <xf numFmtId="10" fontId="8" fillId="2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3">
    <cellStyle name="Normálna" xfId="0" builtinId="0"/>
    <cellStyle name="Normálna 4" xfId="1" xr:uid="{C2B888CD-0B26-4661-AF65-1A065F48AFD4}"/>
    <cellStyle name="Percentá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7</xdr:row>
      <xdr:rowOff>152401</xdr:rowOff>
    </xdr:from>
    <xdr:to>
      <xdr:col>10</xdr:col>
      <xdr:colOff>809625</xdr:colOff>
      <xdr:row>10</xdr:row>
      <xdr:rowOff>111013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41A018C6-BD0C-4E00-A5D5-B9C4D749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4830426"/>
          <a:ext cx="6324600" cy="530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%20Hlinka/Desktop/Z&#225;konn&#253;%20poplatok/2020/Podkla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>
        <row r="9">
          <cell r="A9" t="str">
            <v>150202</v>
          </cell>
          <cell r="B9">
            <v>2.5000000000000001E-2</v>
          </cell>
          <cell r="C9" t="str">
            <v>150202</v>
          </cell>
          <cell r="D9">
            <v>3.4999999999999996E-2</v>
          </cell>
          <cell r="E9" t="str">
            <v>200101</v>
          </cell>
          <cell r="F9">
            <v>7.0500000000000007</v>
          </cell>
          <cell r="G9" t="str">
            <v>150202</v>
          </cell>
          <cell r="H9">
            <v>3.0000000000000001E-3</v>
          </cell>
          <cell r="I9" t="str">
            <v>160103.</v>
          </cell>
          <cell r="J9">
            <v>2</v>
          </cell>
          <cell r="K9" t="str">
            <v>190801</v>
          </cell>
          <cell r="L9">
            <v>10.48</v>
          </cell>
          <cell r="M9" t="str">
            <v>150202</v>
          </cell>
          <cell r="N9">
            <v>5.8000000000000003E-2</v>
          </cell>
          <cell r="O9" t="str">
            <v>150202</v>
          </cell>
          <cell r="P9">
            <v>4.5999999999999999E-2</v>
          </cell>
          <cell r="Q9" t="str">
            <v>200101</v>
          </cell>
          <cell r="R9">
            <v>17.349999999999998</v>
          </cell>
          <cell r="S9" t="str">
            <v>150202</v>
          </cell>
          <cell r="T9">
            <v>6.0000000000000001E-3</v>
          </cell>
          <cell r="U9" t="str">
            <v>200101</v>
          </cell>
          <cell r="V9">
            <v>37.779999999999994</v>
          </cell>
          <cell r="W9" t="str">
            <v>200101</v>
          </cell>
          <cell r="X9">
            <v>22.64</v>
          </cell>
          <cell r="Y9">
            <v>160103</v>
          </cell>
          <cell r="Z9">
            <v>3.2</v>
          </cell>
          <cell r="AA9" t="str">
            <v>150202</v>
          </cell>
          <cell r="AB9">
            <v>0.06</v>
          </cell>
          <cell r="AC9" t="str">
            <v>150202</v>
          </cell>
          <cell r="AD9">
            <v>5.1000000000000004E-2</v>
          </cell>
          <cell r="AE9" t="str">
            <v>150202</v>
          </cell>
          <cell r="AF9">
            <v>2.1999999999999999E-2</v>
          </cell>
          <cell r="AG9" t="str">
            <v>150202</v>
          </cell>
          <cell r="AH9">
            <v>0.01</v>
          </cell>
          <cell r="AI9" t="str">
            <v>200101</v>
          </cell>
          <cell r="AJ9">
            <v>53.74</v>
          </cell>
          <cell r="AK9" t="str">
            <v>150202</v>
          </cell>
          <cell r="AL9">
            <v>6.3E-2</v>
          </cell>
          <cell r="AM9" t="str">
            <v>.190805..</v>
          </cell>
          <cell r="AN9">
            <v>9.77</v>
          </cell>
          <cell r="AO9" t="str">
            <v>150202</v>
          </cell>
          <cell r="AP9">
            <v>8.2000000000000003E-2</v>
          </cell>
          <cell r="AQ9" t="str">
            <v>150202</v>
          </cell>
          <cell r="AR9">
            <v>1.8000000000000002E-2</v>
          </cell>
          <cell r="AS9" t="str">
            <v>200101</v>
          </cell>
          <cell r="AT9">
            <v>11.05</v>
          </cell>
          <cell r="AU9" t="str">
            <v>150202</v>
          </cell>
          <cell r="AV9">
            <v>2.1999999999999999E-2</v>
          </cell>
          <cell r="AW9" t="str">
            <v>150202</v>
          </cell>
          <cell r="AX9">
            <v>1.0999999999999999E-2</v>
          </cell>
          <cell r="AY9" t="str">
            <v>150202</v>
          </cell>
          <cell r="AZ9">
            <v>0.03</v>
          </cell>
          <cell r="BA9" t="str">
            <v>150202</v>
          </cell>
          <cell r="BB9">
            <v>5.7999999999999996E-2</v>
          </cell>
          <cell r="BC9" t="str">
            <v>150202</v>
          </cell>
          <cell r="BD9">
            <v>1.2999999999999999E-2</v>
          </cell>
          <cell r="BE9" t="str">
            <v>150202</v>
          </cell>
          <cell r="BF9">
            <v>9.8000000000000004E-2</v>
          </cell>
          <cell r="BG9" t="str">
            <v>200101</v>
          </cell>
          <cell r="BH9">
            <v>5.99</v>
          </cell>
          <cell r="BI9" t="str">
            <v>150202</v>
          </cell>
          <cell r="BJ9">
            <v>0.01</v>
          </cell>
          <cell r="BK9" t="str">
            <v>150202</v>
          </cell>
          <cell r="BL9">
            <v>1.7000000000000001E-2</v>
          </cell>
          <cell r="BM9" t="str">
            <v>200101</v>
          </cell>
          <cell r="BN9">
            <v>47.21</v>
          </cell>
          <cell r="BO9" t="str">
            <v>150202</v>
          </cell>
          <cell r="BP9">
            <v>1.8000000000000002E-2</v>
          </cell>
          <cell r="BQ9" t="str">
            <v>150202</v>
          </cell>
          <cell r="BR9">
            <v>8.8999999999999996E-2</v>
          </cell>
          <cell r="BS9" t="str">
            <v>150202</v>
          </cell>
          <cell r="BT9">
            <v>0.03</v>
          </cell>
          <cell r="BU9" t="str">
            <v>150202</v>
          </cell>
          <cell r="BV9">
            <v>3.1E-2</v>
          </cell>
          <cell r="BW9" t="str">
            <v>150202</v>
          </cell>
          <cell r="BX9">
            <v>0.10299999999999999</v>
          </cell>
          <cell r="BY9" t="str">
            <v>150202</v>
          </cell>
          <cell r="BZ9">
            <v>5.4000000000000006E-2</v>
          </cell>
          <cell r="CA9" t="str">
            <v>150202</v>
          </cell>
          <cell r="CB9">
            <v>6.0000000000000001E-3</v>
          </cell>
          <cell r="CC9">
            <v>160103</v>
          </cell>
          <cell r="CD9">
            <v>8.5500000000000007</v>
          </cell>
          <cell r="CE9" t="str">
            <v>150202</v>
          </cell>
          <cell r="CF9">
            <v>3.9999999999999994E-2</v>
          </cell>
          <cell r="CG9" t="str">
            <v>200101</v>
          </cell>
          <cell r="CH9">
            <v>6.09</v>
          </cell>
          <cell r="CI9" t="str">
            <v>150202</v>
          </cell>
          <cell r="CJ9">
            <v>6.4000000000000001E-2</v>
          </cell>
          <cell r="CK9" t="str">
            <v>150202</v>
          </cell>
          <cell r="CL9">
            <v>6.0000000000000001E-3</v>
          </cell>
          <cell r="CM9" t="str">
            <v>150202</v>
          </cell>
          <cell r="CN9">
            <v>2.1999999999999999E-2</v>
          </cell>
          <cell r="CO9" t="str">
            <v>150202</v>
          </cell>
          <cell r="CP9">
            <v>2.7999999999999997E-2</v>
          </cell>
          <cell r="CQ9" t="str">
            <v>200101</v>
          </cell>
          <cell r="CR9">
            <v>12.34</v>
          </cell>
          <cell r="CS9" t="str">
            <v>150202</v>
          </cell>
          <cell r="CT9">
            <v>4.0000000000000001E-3</v>
          </cell>
          <cell r="CU9" t="str">
            <v>150202</v>
          </cell>
          <cell r="CV9">
            <v>6.0000000000000001E-3</v>
          </cell>
          <cell r="CW9" t="str">
            <v>200101</v>
          </cell>
          <cell r="CX9">
            <v>76.179999999999993</v>
          </cell>
          <cell r="CY9" t="str">
            <v>150202</v>
          </cell>
          <cell r="CZ9">
            <v>2.7E-2</v>
          </cell>
          <cell r="DA9" t="str">
            <v>200101</v>
          </cell>
          <cell r="DB9">
            <v>31.220000000000002</v>
          </cell>
          <cell r="DC9" t="str">
            <v>150202</v>
          </cell>
          <cell r="DD9">
            <v>7.2000000000000008E-2</v>
          </cell>
          <cell r="DE9" t="str">
            <v>150202</v>
          </cell>
          <cell r="DF9">
            <v>0.121</v>
          </cell>
          <cell r="DG9" t="str">
            <v>150202</v>
          </cell>
          <cell r="DH9">
            <v>2.9000000000000001E-2</v>
          </cell>
          <cell r="DI9" t="str">
            <v>150202</v>
          </cell>
          <cell r="DJ9">
            <v>5.8000000000000003E-2</v>
          </cell>
        </row>
        <row r="10">
          <cell r="A10" t="str">
            <v>200101</v>
          </cell>
          <cell r="B10">
            <v>32.17</v>
          </cell>
          <cell r="C10" t="str">
            <v>200101</v>
          </cell>
          <cell r="D10">
            <v>19.709999999999997</v>
          </cell>
          <cell r="E10" t="str">
            <v>200102</v>
          </cell>
          <cell r="F10">
            <v>2.97</v>
          </cell>
          <cell r="G10" t="str">
            <v>200101</v>
          </cell>
          <cell r="H10">
            <v>6.45</v>
          </cell>
          <cell r="I10" t="str">
            <v>200101</v>
          </cell>
          <cell r="J10">
            <v>48.069999999999993</v>
          </cell>
          <cell r="K10" t="str">
            <v>.190805.</v>
          </cell>
          <cell r="L10">
            <v>85.279999999999987</v>
          </cell>
          <cell r="M10" t="str">
            <v>170107</v>
          </cell>
          <cell r="N10">
            <v>5.98</v>
          </cell>
          <cell r="O10" t="str">
            <v>200101</v>
          </cell>
          <cell r="P10">
            <v>19.25</v>
          </cell>
          <cell r="Q10" t="str">
            <v>200102</v>
          </cell>
          <cell r="R10">
            <v>10.54</v>
          </cell>
          <cell r="S10" t="str">
            <v>200101</v>
          </cell>
          <cell r="T10">
            <v>5.9700000000000006</v>
          </cell>
          <cell r="U10" t="str">
            <v>200101.</v>
          </cell>
          <cell r="V10">
            <v>1.714</v>
          </cell>
          <cell r="W10" t="str">
            <v>..200101..</v>
          </cell>
          <cell r="X10">
            <v>5.42</v>
          </cell>
          <cell r="Y10" t="str">
            <v>200101</v>
          </cell>
          <cell r="Z10">
            <v>29.03</v>
          </cell>
          <cell r="AA10" t="str">
            <v>200101</v>
          </cell>
          <cell r="AB10">
            <v>16.240000000000002</v>
          </cell>
          <cell r="AC10" t="str">
            <v>200101</v>
          </cell>
          <cell r="AD10">
            <v>8.09</v>
          </cell>
          <cell r="AE10" t="str">
            <v>200101</v>
          </cell>
          <cell r="AF10">
            <v>11.450000000000001</v>
          </cell>
          <cell r="AG10" t="str">
            <v>200101</v>
          </cell>
          <cell r="AH10">
            <v>22.450000000000003</v>
          </cell>
          <cell r="AI10">
            <v>200101</v>
          </cell>
          <cell r="AJ10">
            <v>4.74</v>
          </cell>
          <cell r="AK10" t="str">
            <v>170107</v>
          </cell>
          <cell r="AL10">
            <v>10.24</v>
          </cell>
          <cell r="AM10" t="str">
            <v>200101</v>
          </cell>
          <cell r="AN10">
            <v>52.609999999999992</v>
          </cell>
          <cell r="AO10">
            <v>160103</v>
          </cell>
          <cell r="AP10">
            <v>6.85</v>
          </cell>
          <cell r="AQ10" t="str">
            <v>..190805..</v>
          </cell>
          <cell r="AR10">
            <v>22.04</v>
          </cell>
          <cell r="AS10" t="str">
            <v>200102</v>
          </cell>
          <cell r="AT10">
            <v>11.84</v>
          </cell>
          <cell r="AU10" t="str">
            <v>200101</v>
          </cell>
          <cell r="AV10">
            <v>44.32</v>
          </cell>
          <cell r="AW10" t="str">
            <v>200101</v>
          </cell>
          <cell r="AX10">
            <v>14.15</v>
          </cell>
          <cell r="AY10" t="str">
            <v>200101</v>
          </cell>
          <cell r="AZ10">
            <v>49.53</v>
          </cell>
          <cell r="BA10" t="str">
            <v>170904.</v>
          </cell>
          <cell r="BB10">
            <v>54.54</v>
          </cell>
          <cell r="BC10" t="str">
            <v>200101</v>
          </cell>
          <cell r="BD10">
            <v>4.55</v>
          </cell>
          <cell r="BE10" t="str">
            <v>200101</v>
          </cell>
          <cell r="BF10">
            <v>50.43</v>
          </cell>
          <cell r="BG10" t="str">
            <v>200102</v>
          </cell>
          <cell r="BH10">
            <v>2.79</v>
          </cell>
          <cell r="BI10" t="str">
            <v>200101</v>
          </cell>
          <cell r="BJ10">
            <v>11.92</v>
          </cell>
          <cell r="BK10" t="str">
            <v>160103.</v>
          </cell>
          <cell r="BL10">
            <v>9.9600000000000009</v>
          </cell>
          <cell r="BM10" t="str">
            <v>...200101...</v>
          </cell>
          <cell r="BN10">
            <v>1.526</v>
          </cell>
          <cell r="BO10" t="str">
            <v>200101</v>
          </cell>
          <cell r="BP10">
            <v>43.21</v>
          </cell>
          <cell r="BQ10" t="str">
            <v>200101</v>
          </cell>
          <cell r="BR10">
            <v>24.55</v>
          </cell>
          <cell r="BS10" t="str">
            <v>200101</v>
          </cell>
          <cell r="BT10">
            <v>8.4</v>
          </cell>
          <cell r="BU10" t="str">
            <v>200101</v>
          </cell>
          <cell r="BV10">
            <v>16.98</v>
          </cell>
          <cell r="BW10" t="str">
            <v>170107</v>
          </cell>
          <cell r="BX10">
            <v>6.41</v>
          </cell>
          <cell r="BY10" t="str">
            <v>200101</v>
          </cell>
          <cell r="BZ10">
            <v>19.829999999999998</v>
          </cell>
          <cell r="CA10" t="str">
            <v>200101</v>
          </cell>
          <cell r="CB10">
            <v>13.86</v>
          </cell>
          <cell r="CC10" t="str">
            <v>190805.</v>
          </cell>
          <cell r="CD10">
            <v>7.86</v>
          </cell>
          <cell r="CE10">
            <v>160103</v>
          </cell>
          <cell r="CF10">
            <v>2.4900000000000002</v>
          </cell>
          <cell r="CG10" t="str">
            <v>200102</v>
          </cell>
          <cell r="CH10">
            <v>7.8800000000000008</v>
          </cell>
          <cell r="CI10" t="str">
            <v>190801</v>
          </cell>
          <cell r="CJ10">
            <v>30.679999999999996</v>
          </cell>
          <cell r="CK10" t="str">
            <v>200101</v>
          </cell>
          <cell r="CL10">
            <v>23.659999999999997</v>
          </cell>
          <cell r="CM10" t="str">
            <v>200101</v>
          </cell>
          <cell r="CN10">
            <v>7.25</v>
          </cell>
          <cell r="CO10" t="str">
            <v>200101</v>
          </cell>
          <cell r="CP10">
            <v>17.849999999999998</v>
          </cell>
          <cell r="CQ10" t="str">
            <v>200102</v>
          </cell>
          <cell r="CR10">
            <v>6.32</v>
          </cell>
          <cell r="CS10" t="str">
            <v>200101</v>
          </cell>
          <cell r="CT10">
            <v>8.1000000000000014</v>
          </cell>
          <cell r="CU10" t="str">
            <v>200101</v>
          </cell>
          <cell r="CV10">
            <v>14.07</v>
          </cell>
          <cell r="CW10" t="str">
            <v>200102</v>
          </cell>
          <cell r="CX10">
            <v>53.949999999999996</v>
          </cell>
          <cell r="CY10" t="str">
            <v>200101</v>
          </cell>
          <cell r="CZ10">
            <v>26.139999999999997</v>
          </cell>
          <cell r="DA10" t="str">
            <v>200102</v>
          </cell>
          <cell r="DB10">
            <v>17.22</v>
          </cell>
          <cell r="DC10">
            <v>170101</v>
          </cell>
          <cell r="DD10">
            <v>72</v>
          </cell>
          <cell r="DE10" t="str">
            <v>200101</v>
          </cell>
          <cell r="DF10">
            <v>35.819999999999993</v>
          </cell>
          <cell r="DG10" t="str">
            <v>200101</v>
          </cell>
          <cell r="DH10">
            <v>36.230000000000004</v>
          </cell>
          <cell r="DI10">
            <v>150106</v>
          </cell>
          <cell r="DJ10">
            <v>9.1</v>
          </cell>
        </row>
        <row r="11">
          <cell r="A11" t="str">
            <v>200102</v>
          </cell>
          <cell r="B11">
            <v>24.2</v>
          </cell>
          <cell r="C11" t="str">
            <v>200102</v>
          </cell>
          <cell r="D11">
            <v>23.38</v>
          </cell>
          <cell r="E11" t="str">
            <v>200103</v>
          </cell>
          <cell r="F11">
            <v>0.182088</v>
          </cell>
          <cell r="G11" t="str">
            <v>200102</v>
          </cell>
          <cell r="H11">
            <v>2.2999999999999998</v>
          </cell>
          <cell r="I11" t="str">
            <v>...200101...</v>
          </cell>
          <cell r="J11">
            <v>3.91</v>
          </cell>
          <cell r="K11" t="str">
            <v>.190805..</v>
          </cell>
          <cell r="L11">
            <v>45.27</v>
          </cell>
          <cell r="M11" t="str">
            <v>200101</v>
          </cell>
          <cell r="N11">
            <v>14.910000000000002</v>
          </cell>
          <cell r="O11" t="str">
            <v>200102</v>
          </cell>
          <cell r="P11">
            <v>16.66</v>
          </cell>
          <cell r="Q11" t="str">
            <v>200103</v>
          </cell>
          <cell r="R11">
            <v>0.43264800000000009</v>
          </cell>
          <cell r="S11" t="str">
            <v>200102</v>
          </cell>
          <cell r="T11">
            <v>5.26</v>
          </cell>
          <cell r="U11" t="str">
            <v>200102</v>
          </cell>
          <cell r="V11">
            <v>55.849999999999994</v>
          </cell>
          <cell r="W11" t="str">
            <v>200102</v>
          </cell>
          <cell r="X11">
            <v>24.23</v>
          </cell>
          <cell r="Y11">
            <v>200101</v>
          </cell>
          <cell r="Z11">
            <v>14.2</v>
          </cell>
          <cell r="AA11" t="str">
            <v>200102</v>
          </cell>
          <cell r="AB11">
            <v>18.600000000000005</v>
          </cell>
          <cell r="AC11" t="str">
            <v>200102</v>
          </cell>
          <cell r="AD11">
            <v>2.88</v>
          </cell>
          <cell r="AE11" t="str">
            <v>200102</v>
          </cell>
          <cell r="AF11">
            <v>6.4300000000000006</v>
          </cell>
          <cell r="AG11" t="str">
            <v>200102</v>
          </cell>
          <cell r="AH11">
            <v>13.71</v>
          </cell>
          <cell r="AI11" t="str">
            <v>200102</v>
          </cell>
          <cell r="AJ11">
            <v>22.200000000000003</v>
          </cell>
          <cell r="AK11" t="str">
            <v>200101</v>
          </cell>
          <cell r="AL11">
            <v>30.42</v>
          </cell>
          <cell r="AM11" t="str">
            <v>200102</v>
          </cell>
          <cell r="AN11">
            <v>27.35</v>
          </cell>
          <cell r="AO11" t="str">
            <v>200101</v>
          </cell>
          <cell r="AP11">
            <v>34.29</v>
          </cell>
          <cell r="AQ11" t="str">
            <v>200101</v>
          </cell>
          <cell r="AR11">
            <v>23.52</v>
          </cell>
          <cell r="AS11" t="str">
            <v>200103</v>
          </cell>
          <cell r="AT11">
            <v>0.35099999999999992</v>
          </cell>
          <cell r="AU11" t="str">
            <v>200102</v>
          </cell>
          <cell r="AV11">
            <v>14.03</v>
          </cell>
          <cell r="AW11" t="str">
            <v>200102</v>
          </cell>
          <cell r="AX11">
            <v>8.42</v>
          </cell>
          <cell r="AY11" t="str">
            <v>200102</v>
          </cell>
          <cell r="AZ11">
            <v>26.36</v>
          </cell>
          <cell r="BA11" t="str">
            <v>200101</v>
          </cell>
          <cell r="BB11">
            <v>31.889999999999993</v>
          </cell>
          <cell r="BC11" t="str">
            <v>200102</v>
          </cell>
          <cell r="BD11">
            <v>2.35</v>
          </cell>
          <cell r="BE11" t="str">
            <v>200102</v>
          </cell>
          <cell r="BF11">
            <v>34</v>
          </cell>
          <cell r="BG11" t="str">
            <v>200103</v>
          </cell>
          <cell r="BH11">
            <v>0.22356000000000001</v>
          </cell>
          <cell r="BI11" t="str">
            <v>200101.</v>
          </cell>
          <cell r="BJ11">
            <v>1.0900000000000001</v>
          </cell>
          <cell r="BK11">
            <v>170107</v>
          </cell>
          <cell r="BL11">
            <v>17.5</v>
          </cell>
          <cell r="BM11" t="str">
            <v>200102</v>
          </cell>
          <cell r="BN11">
            <v>24.84</v>
          </cell>
          <cell r="BO11" t="str">
            <v>200102</v>
          </cell>
          <cell r="BP11">
            <v>25.1</v>
          </cell>
          <cell r="BQ11" t="str">
            <v>200102</v>
          </cell>
          <cell r="BR11">
            <v>16.5</v>
          </cell>
          <cell r="BS11" t="str">
            <v>200101.</v>
          </cell>
          <cell r="BT11">
            <v>0.82</v>
          </cell>
          <cell r="BU11" t="str">
            <v>200102</v>
          </cell>
          <cell r="BV11">
            <v>12.250000000000002</v>
          </cell>
          <cell r="BW11" t="str">
            <v>200101</v>
          </cell>
          <cell r="BX11">
            <v>7.88</v>
          </cell>
          <cell r="BY11" t="str">
            <v>200102</v>
          </cell>
          <cell r="BZ11">
            <v>12.080000000000002</v>
          </cell>
          <cell r="CA11" t="str">
            <v>200102</v>
          </cell>
          <cell r="CB11">
            <v>10.84</v>
          </cell>
          <cell r="CC11" t="str">
            <v>200101</v>
          </cell>
          <cell r="CD11">
            <v>17.620000000000005</v>
          </cell>
          <cell r="CE11" t="str">
            <v>200101</v>
          </cell>
          <cell r="CF11">
            <v>29.719999999999995</v>
          </cell>
          <cell r="CG11" t="str">
            <v>200103</v>
          </cell>
          <cell r="CH11">
            <v>0.25704000000000005</v>
          </cell>
          <cell r="CI11" t="str">
            <v>200101</v>
          </cell>
          <cell r="CJ11">
            <v>39.38000000000001</v>
          </cell>
          <cell r="CK11" t="str">
            <v>200102</v>
          </cell>
          <cell r="CL11">
            <v>18.72</v>
          </cell>
          <cell r="CM11" t="str">
            <v>200102</v>
          </cell>
          <cell r="CN11">
            <v>3.4800000000000004</v>
          </cell>
          <cell r="CO11" t="str">
            <v>200102</v>
          </cell>
          <cell r="CP11">
            <v>6.2200000000000006</v>
          </cell>
          <cell r="CQ11" t="str">
            <v>200103</v>
          </cell>
          <cell r="CR11">
            <v>0.312336</v>
          </cell>
          <cell r="CS11" t="str">
            <v>...200101....</v>
          </cell>
          <cell r="CT11">
            <v>0.44400000000000001</v>
          </cell>
          <cell r="CU11" t="str">
            <v>200102</v>
          </cell>
          <cell r="CV11">
            <v>8.3800000000000008</v>
          </cell>
          <cell r="CW11" t="str">
            <v>200103</v>
          </cell>
          <cell r="CX11">
            <v>1.694088</v>
          </cell>
          <cell r="CY11" t="str">
            <v>200101.</v>
          </cell>
          <cell r="CZ11">
            <v>0.81699999999999995</v>
          </cell>
          <cell r="DA11" t="str">
            <v>200103</v>
          </cell>
          <cell r="DB11">
            <v>0.89445600000000003</v>
          </cell>
          <cell r="DC11">
            <v>171102</v>
          </cell>
          <cell r="DD11">
            <v>72</v>
          </cell>
          <cell r="DE11" t="str">
            <v>200102</v>
          </cell>
          <cell r="DF11">
            <v>30.78</v>
          </cell>
          <cell r="DG11" t="str">
            <v>200102</v>
          </cell>
          <cell r="DH11">
            <v>26.82</v>
          </cell>
          <cell r="DI11">
            <v>160103</v>
          </cell>
          <cell r="DJ11">
            <v>0.4</v>
          </cell>
        </row>
        <row r="12">
          <cell r="A12" t="str">
            <v>200103</v>
          </cell>
          <cell r="B12">
            <v>0.81842400000000015</v>
          </cell>
          <cell r="C12" t="str">
            <v>200103</v>
          </cell>
          <cell r="D12">
            <v>0.61905600000000005</v>
          </cell>
          <cell r="E12" t="str">
            <v>200105</v>
          </cell>
          <cell r="F12">
            <v>5.8000000000000003E-2</v>
          </cell>
          <cell r="G12" t="str">
            <v>200103</v>
          </cell>
          <cell r="H12">
            <v>0.185976</v>
          </cell>
          <cell r="I12" t="str">
            <v>200102</v>
          </cell>
          <cell r="J12">
            <v>39.53</v>
          </cell>
          <cell r="K12" t="str">
            <v>200101</v>
          </cell>
          <cell r="L12">
            <v>85.279999999999987</v>
          </cell>
          <cell r="M12" t="str">
            <v>200102</v>
          </cell>
          <cell r="N12">
            <v>11.34</v>
          </cell>
          <cell r="O12" t="str">
            <v>200103</v>
          </cell>
          <cell r="P12">
            <v>0.6808320000000001</v>
          </cell>
          <cell r="Q12" t="str">
            <v>200105</v>
          </cell>
          <cell r="R12">
            <v>2.5000000000000001E-2</v>
          </cell>
          <cell r="S12" t="str">
            <v>200103</v>
          </cell>
          <cell r="T12">
            <v>0.23371200000000003</v>
          </cell>
          <cell r="U12" t="str">
            <v>200103</v>
          </cell>
          <cell r="V12">
            <v>1.0957679999999996</v>
          </cell>
          <cell r="W12" t="str">
            <v>200103</v>
          </cell>
          <cell r="X12">
            <v>0.61840800000000007</v>
          </cell>
          <cell r="Y12" t="str">
            <v>200102</v>
          </cell>
          <cell r="Z12">
            <v>24.08</v>
          </cell>
          <cell r="AA12" t="str">
            <v>200103</v>
          </cell>
          <cell r="AB12">
            <v>0.47952</v>
          </cell>
          <cell r="AC12" t="str">
            <v>200103</v>
          </cell>
          <cell r="AD12">
            <v>0.17193600000000001</v>
          </cell>
          <cell r="AE12" t="str">
            <v>200103</v>
          </cell>
          <cell r="AF12">
            <v>0.30218400000000006</v>
          </cell>
          <cell r="AG12" t="str">
            <v>200103</v>
          </cell>
          <cell r="AH12">
            <v>0.5179680000000001</v>
          </cell>
          <cell r="AI12" t="str">
            <v>200103</v>
          </cell>
          <cell r="AJ12">
            <v>1.3974119999999999</v>
          </cell>
          <cell r="AK12" t="str">
            <v>200102</v>
          </cell>
          <cell r="AL12">
            <v>29.1</v>
          </cell>
          <cell r="AM12" t="str">
            <v>200103</v>
          </cell>
          <cell r="AN12">
            <v>1.0618559999999999</v>
          </cell>
          <cell r="AO12" t="str">
            <v>.200101.</v>
          </cell>
          <cell r="AP12">
            <v>20.3</v>
          </cell>
          <cell r="AQ12" t="str">
            <v>200102</v>
          </cell>
          <cell r="AR12">
            <v>10.73</v>
          </cell>
          <cell r="AS12" t="str">
            <v>200105</v>
          </cell>
          <cell r="AT12">
            <v>0.11600000000000001</v>
          </cell>
          <cell r="AU12" t="str">
            <v>200103</v>
          </cell>
          <cell r="AV12">
            <v>0.83548800000000001</v>
          </cell>
          <cell r="AW12" t="str">
            <v>200103</v>
          </cell>
          <cell r="AX12">
            <v>0.34581600000000007</v>
          </cell>
          <cell r="AY12" t="str">
            <v>200103</v>
          </cell>
          <cell r="AZ12">
            <v>1.2206160000000001</v>
          </cell>
          <cell r="BA12">
            <v>200101</v>
          </cell>
          <cell r="BB12">
            <v>12.38</v>
          </cell>
          <cell r="BC12" t="str">
            <v>200103</v>
          </cell>
          <cell r="BD12">
            <v>0.10627200000000001</v>
          </cell>
          <cell r="BE12" t="str">
            <v>200103</v>
          </cell>
          <cell r="BF12">
            <v>1.9396800000000005</v>
          </cell>
          <cell r="BG12" t="str">
            <v>200105</v>
          </cell>
          <cell r="BH12">
            <v>0.08</v>
          </cell>
          <cell r="BI12" t="str">
            <v>200102</v>
          </cell>
          <cell r="BJ12">
            <v>4.67</v>
          </cell>
          <cell r="BK12" t="str">
            <v>200101</v>
          </cell>
          <cell r="BL12">
            <v>82.070000000000007</v>
          </cell>
          <cell r="BM12" t="str">
            <v>200103</v>
          </cell>
          <cell r="BN12">
            <v>1.2594959999999999</v>
          </cell>
          <cell r="BO12" t="str">
            <v>200103</v>
          </cell>
          <cell r="BP12">
            <v>0.81194400000000011</v>
          </cell>
          <cell r="BQ12" t="str">
            <v>200103</v>
          </cell>
          <cell r="BR12">
            <v>0.63093599999999994</v>
          </cell>
          <cell r="BS12" t="str">
            <v>200102</v>
          </cell>
          <cell r="BT12">
            <v>6.1999999999999993</v>
          </cell>
          <cell r="BU12" t="str">
            <v>200103</v>
          </cell>
          <cell r="BV12">
            <v>0.45295200000000002</v>
          </cell>
          <cell r="BW12" t="str">
            <v>200102</v>
          </cell>
          <cell r="BX12">
            <v>6.04</v>
          </cell>
          <cell r="BY12" t="str">
            <v>200103</v>
          </cell>
          <cell r="BZ12">
            <v>0.5058720000000001</v>
          </cell>
          <cell r="CA12" t="str">
            <v>200103</v>
          </cell>
          <cell r="CB12">
            <v>0.41147999999999996</v>
          </cell>
          <cell r="CC12" t="str">
            <v>200102</v>
          </cell>
          <cell r="CD12">
            <v>24.560000000000002</v>
          </cell>
          <cell r="CE12" t="str">
            <v>200102</v>
          </cell>
          <cell r="CF12">
            <v>31</v>
          </cell>
          <cell r="CG12" t="str">
            <v>200105</v>
          </cell>
          <cell r="CH12">
            <v>0.01</v>
          </cell>
          <cell r="CI12" t="str">
            <v>200102</v>
          </cell>
          <cell r="CJ12">
            <v>26.97</v>
          </cell>
          <cell r="CK12" t="str">
            <v>200103</v>
          </cell>
          <cell r="CL12">
            <v>0.59831999999999996</v>
          </cell>
          <cell r="CM12" t="str">
            <v>200103</v>
          </cell>
          <cell r="CN12">
            <v>0.26459999999999995</v>
          </cell>
          <cell r="CO12" t="str">
            <v>200103</v>
          </cell>
          <cell r="CP12">
            <v>0.39247200000000004</v>
          </cell>
          <cell r="CQ12" t="str">
            <v>200105</v>
          </cell>
          <cell r="CR12">
            <v>9.5000000000000001E-2</v>
          </cell>
          <cell r="CS12" t="str">
            <v>200102</v>
          </cell>
          <cell r="CT12">
            <v>6.04</v>
          </cell>
          <cell r="CU12" t="str">
            <v>200103</v>
          </cell>
          <cell r="CV12">
            <v>0.38599199999999995</v>
          </cell>
          <cell r="CW12" t="str">
            <v>200105</v>
          </cell>
          <cell r="CX12">
            <v>0.24500000000000002</v>
          </cell>
          <cell r="CY12" t="str">
            <v>200102</v>
          </cell>
          <cell r="CZ12">
            <v>37.989999999999995</v>
          </cell>
          <cell r="DA12" t="str">
            <v>200105</v>
          </cell>
          <cell r="DB12">
            <v>0.09</v>
          </cell>
          <cell r="DC12" t="str">
            <v>200101</v>
          </cell>
          <cell r="DD12">
            <v>34.720000000000006</v>
          </cell>
          <cell r="DE12" t="str">
            <v>200103</v>
          </cell>
          <cell r="DF12">
            <v>0.94586399999999993</v>
          </cell>
          <cell r="DG12" t="str">
            <v>200103</v>
          </cell>
          <cell r="DH12">
            <v>1.1601360000000003</v>
          </cell>
          <cell r="DI12" t="str">
            <v>200101</v>
          </cell>
          <cell r="DJ12">
            <v>20.93</v>
          </cell>
        </row>
        <row r="13">
          <cell r="A13" t="str">
            <v>200105</v>
          </cell>
          <cell r="B13">
            <v>0.29199999999999998</v>
          </cell>
          <cell r="C13" t="str">
            <v>200105</v>
          </cell>
          <cell r="D13">
            <v>0.04</v>
          </cell>
          <cell r="E13" t="str">
            <v>200110.</v>
          </cell>
          <cell r="F13">
            <v>0.37</v>
          </cell>
          <cell r="G13">
            <v>200110</v>
          </cell>
          <cell r="H13">
            <v>1.115</v>
          </cell>
          <cell r="I13" t="str">
            <v>200103</v>
          </cell>
          <cell r="J13">
            <v>0.71042400000000006</v>
          </cell>
          <cell r="K13" t="str">
            <v>200102</v>
          </cell>
          <cell r="L13">
            <v>50.319999999999993</v>
          </cell>
          <cell r="M13" t="str">
            <v>200103</v>
          </cell>
          <cell r="N13">
            <v>0.54799200000000003</v>
          </cell>
          <cell r="O13" t="str">
            <v>200105</v>
          </cell>
          <cell r="P13">
            <v>0.38</v>
          </cell>
          <cell r="Q13" t="str">
            <v>200123</v>
          </cell>
          <cell r="R13">
            <v>1.4950000000000001</v>
          </cell>
          <cell r="S13" t="str">
            <v>200105</v>
          </cell>
          <cell r="T13">
            <v>0.08</v>
          </cell>
          <cell r="U13" t="str">
            <v>....200108.....</v>
          </cell>
          <cell r="V13">
            <v>2.036</v>
          </cell>
          <cell r="W13" t="str">
            <v>200110.</v>
          </cell>
          <cell r="X13">
            <v>0.32</v>
          </cell>
          <cell r="Y13" t="str">
            <v>200103</v>
          </cell>
          <cell r="Z13">
            <v>0.91972799999999988</v>
          </cell>
          <cell r="AA13" t="str">
            <v>200105</v>
          </cell>
          <cell r="AB13">
            <v>0.112</v>
          </cell>
          <cell r="AC13" t="str">
            <v>200105</v>
          </cell>
          <cell r="AD13">
            <v>0.1</v>
          </cell>
          <cell r="AE13" t="str">
            <v>200105</v>
          </cell>
          <cell r="AF13">
            <v>0.12000000000000001</v>
          </cell>
          <cell r="AG13" t="str">
            <v>...200108....</v>
          </cell>
          <cell r="AH13">
            <v>0.22600000000000001</v>
          </cell>
          <cell r="AI13" t="str">
            <v>200123</v>
          </cell>
          <cell r="AJ13">
            <v>1.92</v>
          </cell>
          <cell r="AK13" t="str">
            <v>200103</v>
          </cell>
          <cell r="AL13">
            <v>0.90979199999999993</v>
          </cell>
          <cell r="AM13" t="str">
            <v>200111.</v>
          </cell>
          <cell r="AN13">
            <v>2.39</v>
          </cell>
          <cell r="AO13" t="str">
            <v>..200101...</v>
          </cell>
          <cell r="AP13">
            <v>3.4049999999999998</v>
          </cell>
          <cell r="AQ13" t="str">
            <v>200103</v>
          </cell>
          <cell r="AR13">
            <v>0.40910399999999991</v>
          </cell>
          <cell r="AS13" t="str">
            <v>....200108....</v>
          </cell>
          <cell r="AT13">
            <v>0.23899999999999999</v>
          </cell>
          <cell r="AU13" t="str">
            <v>200105</v>
          </cell>
          <cell r="AV13">
            <v>7.7000000000000013E-2</v>
          </cell>
          <cell r="AW13" t="str">
            <v>200105</v>
          </cell>
          <cell r="AX13">
            <v>4.5999999999999999E-2</v>
          </cell>
          <cell r="AY13" t="str">
            <v>200105</v>
          </cell>
          <cell r="AZ13">
            <v>0.13400000000000001</v>
          </cell>
          <cell r="BA13" t="str">
            <v>200102</v>
          </cell>
          <cell r="BB13">
            <v>23.900000000000002</v>
          </cell>
          <cell r="BC13" t="str">
            <v>200105</v>
          </cell>
          <cell r="BD13">
            <v>7.1000000000000008E-2</v>
          </cell>
          <cell r="BE13" t="str">
            <v>200105</v>
          </cell>
          <cell r="BF13">
            <v>0.76900000000000002</v>
          </cell>
          <cell r="BG13" t="str">
            <v>200110.</v>
          </cell>
          <cell r="BH13">
            <v>1</v>
          </cell>
          <cell r="BI13" t="str">
            <v>200103</v>
          </cell>
          <cell r="BJ13">
            <v>0.24926400000000001</v>
          </cell>
          <cell r="BK13" t="str">
            <v>....200101....</v>
          </cell>
          <cell r="BL13">
            <v>2.9750000000000001</v>
          </cell>
          <cell r="BM13" t="str">
            <v>200123</v>
          </cell>
          <cell r="BN13">
            <v>4.05</v>
          </cell>
          <cell r="BO13" t="str">
            <v>200105</v>
          </cell>
          <cell r="BP13">
            <v>2.5000000000000001E-2</v>
          </cell>
          <cell r="BQ13" t="str">
            <v>200105</v>
          </cell>
          <cell r="BR13">
            <v>0.22</v>
          </cell>
          <cell r="BS13" t="str">
            <v>200103</v>
          </cell>
          <cell r="BT13">
            <v>0.20930400000000005</v>
          </cell>
          <cell r="BU13" t="str">
            <v>200105</v>
          </cell>
          <cell r="BV13">
            <v>6.9000000000000006E-2</v>
          </cell>
          <cell r="BW13" t="str">
            <v>200103</v>
          </cell>
          <cell r="BX13">
            <v>0.22269600000000003</v>
          </cell>
          <cell r="BY13" t="str">
            <v>200105</v>
          </cell>
          <cell r="BZ13">
            <v>0.13999999999999999</v>
          </cell>
          <cell r="CA13" t="str">
            <v>200105</v>
          </cell>
          <cell r="CB13">
            <v>0.08</v>
          </cell>
          <cell r="CC13" t="str">
            <v>200103</v>
          </cell>
          <cell r="CD13">
            <v>0.84996000000000027</v>
          </cell>
          <cell r="CE13" t="str">
            <v>200103</v>
          </cell>
          <cell r="CF13">
            <v>0.81518399999999991</v>
          </cell>
          <cell r="CG13" t="str">
            <v>...200108....</v>
          </cell>
          <cell r="CH13">
            <v>0.26400000000000001</v>
          </cell>
          <cell r="CI13" t="str">
            <v>200103</v>
          </cell>
          <cell r="CJ13">
            <v>1.1597040000000001</v>
          </cell>
          <cell r="CK13" t="str">
            <v>200105</v>
          </cell>
          <cell r="CL13">
            <v>0.09</v>
          </cell>
          <cell r="CM13" t="str">
            <v>200110.</v>
          </cell>
          <cell r="CN13">
            <v>0.4</v>
          </cell>
          <cell r="CO13" t="str">
            <v>200105</v>
          </cell>
          <cell r="CP13">
            <v>6.4000000000000001E-2</v>
          </cell>
          <cell r="CQ13" t="str">
            <v>200113</v>
          </cell>
          <cell r="CR13">
            <v>0.02</v>
          </cell>
          <cell r="CS13" t="str">
            <v>200103</v>
          </cell>
          <cell r="CT13">
            <v>0.29095200000000004</v>
          </cell>
          <cell r="CU13" t="str">
            <v>200105</v>
          </cell>
          <cell r="CV13">
            <v>5.0000000000000001E-3</v>
          </cell>
          <cell r="CW13" t="str">
            <v>200113</v>
          </cell>
          <cell r="CX13">
            <v>0.218</v>
          </cell>
          <cell r="CY13" t="str">
            <v>200103</v>
          </cell>
          <cell r="CZ13">
            <v>0.67906080000000002</v>
          </cell>
          <cell r="DA13" t="str">
            <v>200110.</v>
          </cell>
          <cell r="DB13">
            <v>3.72</v>
          </cell>
          <cell r="DC13" t="str">
            <v>200102</v>
          </cell>
          <cell r="DD13">
            <v>17.22</v>
          </cell>
          <cell r="DE13" t="str">
            <v>200105</v>
          </cell>
          <cell r="DF13">
            <v>0.33399999999999996</v>
          </cell>
          <cell r="DG13" t="str">
            <v>200105</v>
          </cell>
          <cell r="DH13">
            <v>3.4000000000000002E-2</v>
          </cell>
          <cell r="DI13" t="str">
            <v>200102</v>
          </cell>
          <cell r="DJ13">
            <v>12.97</v>
          </cell>
        </row>
        <row r="14">
          <cell r="A14" t="str">
            <v>200113</v>
          </cell>
          <cell r="B14">
            <v>5.1999999999999998E-2</v>
          </cell>
          <cell r="C14">
            <v>200108</v>
          </cell>
          <cell r="D14">
            <v>0.02</v>
          </cell>
          <cell r="E14" t="str">
            <v>200113</v>
          </cell>
          <cell r="F14">
            <v>4.0000000000000001E-3</v>
          </cell>
          <cell r="G14" t="str">
            <v>200123</v>
          </cell>
          <cell r="H14">
            <v>0.38500000000000001</v>
          </cell>
          <cell r="I14" t="str">
            <v>.200108..</v>
          </cell>
          <cell r="J14">
            <v>0.36199999999999999</v>
          </cell>
          <cell r="K14" t="str">
            <v>200103</v>
          </cell>
          <cell r="L14">
            <v>1.8755279999999999</v>
          </cell>
          <cell r="M14" t="str">
            <v>200105</v>
          </cell>
          <cell r="N14">
            <v>0.15000000000000002</v>
          </cell>
          <cell r="O14" t="str">
            <v>200110.</v>
          </cell>
          <cell r="P14">
            <v>2.4500000000000002</v>
          </cell>
          <cell r="Q14" t="str">
            <v>200125</v>
          </cell>
          <cell r="R14">
            <v>0.04</v>
          </cell>
          <cell r="S14">
            <v>200110</v>
          </cell>
          <cell r="T14">
            <v>0.57999999999999996</v>
          </cell>
          <cell r="U14" t="str">
            <v>..200125..</v>
          </cell>
          <cell r="V14">
            <v>5.0000000000000001E-3</v>
          </cell>
          <cell r="W14" t="str">
            <v>200123</v>
          </cell>
          <cell r="X14">
            <v>1.4200000000000002</v>
          </cell>
          <cell r="Y14">
            <v>200110</v>
          </cell>
          <cell r="Z14">
            <v>9.3510000000000009</v>
          </cell>
          <cell r="AA14" t="str">
            <v>200113</v>
          </cell>
          <cell r="AB14">
            <v>5.8999999999999997E-2</v>
          </cell>
          <cell r="AC14">
            <v>200110</v>
          </cell>
          <cell r="AD14">
            <v>1.913</v>
          </cell>
          <cell r="AE14" t="str">
            <v>200110.</v>
          </cell>
          <cell r="AF14">
            <v>1.72</v>
          </cell>
          <cell r="AG14">
            <v>200110</v>
          </cell>
          <cell r="AH14">
            <v>2.2240000000000002</v>
          </cell>
          <cell r="AI14" t="str">
            <v>200135</v>
          </cell>
          <cell r="AJ14">
            <v>1.29</v>
          </cell>
          <cell r="AK14" t="str">
            <v>200105</v>
          </cell>
          <cell r="AL14">
            <v>0.25900000000000001</v>
          </cell>
          <cell r="AM14" t="str">
            <v>200123</v>
          </cell>
          <cell r="AN14">
            <v>2.41</v>
          </cell>
          <cell r="AO14" t="str">
            <v>200102</v>
          </cell>
          <cell r="AP14">
            <v>17.77</v>
          </cell>
          <cell r="AQ14" t="str">
            <v>200105</v>
          </cell>
          <cell r="AR14">
            <v>0.02</v>
          </cell>
          <cell r="AS14">
            <v>200110</v>
          </cell>
          <cell r="AT14">
            <v>1.601</v>
          </cell>
          <cell r="AU14" t="str">
            <v>200110.</v>
          </cell>
          <cell r="AV14">
            <v>1.63</v>
          </cell>
          <cell r="AW14" t="str">
            <v>....200108....</v>
          </cell>
          <cell r="AX14">
            <v>0.27900000000000003</v>
          </cell>
          <cell r="AY14" t="str">
            <v>.200108..</v>
          </cell>
          <cell r="AZ14">
            <v>0.19800000000000001</v>
          </cell>
          <cell r="BA14" t="str">
            <v>200103</v>
          </cell>
          <cell r="BB14">
            <v>0.94672800000000035</v>
          </cell>
          <cell r="BC14" t="str">
            <v>200113</v>
          </cell>
          <cell r="BD14">
            <v>4.4999999999999998E-2</v>
          </cell>
          <cell r="BE14" t="str">
            <v>..200108..</v>
          </cell>
          <cell r="BF14">
            <v>0.3175</v>
          </cell>
          <cell r="BG14" t="str">
            <v>200113</v>
          </cell>
          <cell r="BH14">
            <v>0.02</v>
          </cell>
          <cell r="BI14" t="str">
            <v>200105</v>
          </cell>
          <cell r="BJ14">
            <v>1.7000000000000001E-2</v>
          </cell>
          <cell r="BK14" t="str">
            <v>200102</v>
          </cell>
          <cell r="BL14">
            <v>80.989999999999995</v>
          </cell>
          <cell r="BM14" t="str">
            <v>200125</v>
          </cell>
          <cell r="BN14">
            <v>0.25740000000000002</v>
          </cell>
          <cell r="BO14" t="str">
            <v>200110.</v>
          </cell>
          <cell r="BP14">
            <v>1.49</v>
          </cell>
          <cell r="BQ14">
            <v>200110</v>
          </cell>
          <cell r="BR14">
            <v>4.9619999999999997</v>
          </cell>
          <cell r="BS14" t="str">
            <v>200105</v>
          </cell>
          <cell r="BT14">
            <v>0.06</v>
          </cell>
          <cell r="BU14" t="str">
            <v>200110.</v>
          </cell>
          <cell r="BV14">
            <v>2.2000000000000002</v>
          </cell>
          <cell r="BW14" t="str">
            <v>200105</v>
          </cell>
          <cell r="BX14">
            <v>7.3000000000000009E-2</v>
          </cell>
          <cell r="BY14" t="str">
            <v>200113</v>
          </cell>
          <cell r="BZ14">
            <v>6.0000000000000001E-3</v>
          </cell>
          <cell r="CA14" t="str">
            <v>200110.</v>
          </cell>
          <cell r="CB14">
            <v>1.84</v>
          </cell>
          <cell r="CC14" t="str">
            <v>200123</v>
          </cell>
          <cell r="CD14">
            <v>3.02</v>
          </cell>
          <cell r="CE14" t="str">
            <v>200105</v>
          </cell>
          <cell r="CF14">
            <v>0.08</v>
          </cell>
          <cell r="CG14">
            <v>200110</v>
          </cell>
          <cell r="CH14">
            <v>1.004</v>
          </cell>
          <cell r="CI14" t="str">
            <v>200105</v>
          </cell>
          <cell r="CJ14">
            <v>0.41499999999999998</v>
          </cell>
          <cell r="CK14" t="str">
            <v>.200108.</v>
          </cell>
          <cell r="CL14">
            <v>0.41099999999999998</v>
          </cell>
          <cell r="CM14" t="str">
            <v>200113</v>
          </cell>
          <cell r="CN14">
            <v>1E-3</v>
          </cell>
          <cell r="CO14" t="str">
            <v>200110.</v>
          </cell>
          <cell r="CP14">
            <v>2.72</v>
          </cell>
          <cell r="CQ14" t="str">
            <v>200119</v>
          </cell>
          <cell r="CR14">
            <v>1.4E-2</v>
          </cell>
          <cell r="CS14" t="str">
            <v>200105</v>
          </cell>
          <cell r="CT14">
            <v>0.11</v>
          </cell>
          <cell r="CU14" t="str">
            <v>200113</v>
          </cell>
          <cell r="CV14">
            <v>4.0000000000000001E-3</v>
          </cell>
          <cell r="CW14" t="str">
            <v>200119</v>
          </cell>
          <cell r="CX14">
            <v>0.50700000000000001</v>
          </cell>
          <cell r="CY14" t="str">
            <v>200105</v>
          </cell>
          <cell r="CZ14">
            <v>6.5000000000000002E-2</v>
          </cell>
          <cell r="DA14" t="str">
            <v>200113</v>
          </cell>
          <cell r="DB14">
            <v>0.02</v>
          </cell>
          <cell r="DC14" t="str">
            <v>200103</v>
          </cell>
          <cell r="DD14">
            <v>0.96573600000000004</v>
          </cell>
          <cell r="DE14" t="str">
            <v>200110.</v>
          </cell>
          <cell r="DF14">
            <v>5.6</v>
          </cell>
          <cell r="DG14" t="str">
            <v>200110.</v>
          </cell>
          <cell r="DH14">
            <v>3.95</v>
          </cell>
          <cell r="DI14" t="str">
            <v>200103</v>
          </cell>
          <cell r="DJ14">
            <v>0.58428000000000002</v>
          </cell>
        </row>
        <row r="15">
          <cell r="A15" t="str">
            <v>200110.</v>
          </cell>
          <cell r="B15">
            <v>6.51</v>
          </cell>
          <cell r="C15" t="str">
            <v>..200108...</v>
          </cell>
          <cell r="D15">
            <v>1.8</v>
          </cell>
          <cell r="E15" t="str">
            <v>200119</v>
          </cell>
          <cell r="F15">
            <v>7.0000000000000001E-3</v>
          </cell>
          <cell r="G15" t="str">
            <v>200127</v>
          </cell>
          <cell r="H15">
            <v>1.4999999999999999E-2</v>
          </cell>
          <cell r="I15" t="str">
            <v>200110.</v>
          </cell>
          <cell r="J15">
            <v>4.3</v>
          </cell>
          <cell r="K15" t="str">
            <v>200105</v>
          </cell>
          <cell r="L15">
            <v>5.1999999999999998E-2</v>
          </cell>
          <cell r="M15" t="str">
            <v>200110.</v>
          </cell>
          <cell r="N15">
            <v>3</v>
          </cell>
          <cell r="O15" t="str">
            <v>200113</v>
          </cell>
          <cell r="P15">
            <v>0.22000000000000003</v>
          </cell>
          <cell r="Q15" t="str">
            <v>200126</v>
          </cell>
          <cell r="R15">
            <v>5.5E-2</v>
          </cell>
          <cell r="S15" t="str">
            <v>200113</v>
          </cell>
          <cell r="T15">
            <v>4.8000000000000001E-2</v>
          </cell>
          <cell r="U15" t="str">
            <v>200138</v>
          </cell>
          <cell r="V15">
            <v>49.14</v>
          </cell>
          <cell r="W15" t="str">
            <v>200133.</v>
          </cell>
          <cell r="X15">
            <v>3.5999999999999997E-2</v>
          </cell>
          <cell r="Y15">
            <v>200111</v>
          </cell>
          <cell r="Z15">
            <v>4.258</v>
          </cell>
          <cell r="AA15" t="str">
            <v>200114</v>
          </cell>
          <cell r="AB15">
            <v>4.0000000000000001E-3</v>
          </cell>
          <cell r="AC15">
            <v>200111</v>
          </cell>
          <cell r="AD15">
            <v>0.82599999999999996</v>
          </cell>
          <cell r="AE15" t="str">
            <v>200113</v>
          </cell>
          <cell r="AF15">
            <v>6.4000000000000001E-2</v>
          </cell>
          <cell r="AG15" t="str">
            <v>200119</v>
          </cell>
          <cell r="AH15">
            <v>0.05</v>
          </cell>
          <cell r="AI15" t="str">
            <v>200136</v>
          </cell>
          <cell r="AJ15">
            <v>2.42</v>
          </cell>
          <cell r="AK15" t="str">
            <v>200113</v>
          </cell>
          <cell r="AL15">
            <v>0.17400000000000002</v>
          </cell>
          <cell r="AM15" t="str">
            <v>200135</v>
          </cell>
          <cell r="AN15">
            <v>1.56</v>
          </cell>
          <cell r="AO15" t="str">
            <v>200103</v>
          </cell>
          <cell r="AP15">
            <v>0.99360000000000026</v>
          </cell>
          <cell r="AQ15" t="str">
            <v>..200108..</v>
          </cell>
          <cell r="AR15">
            <v>0.28499999999999998</v>
          </cell>
          <cell r="AS15" t="str">
            <v>200119</v>
          </cell>
          <cell r="AT15">
            <v>0.06</v>
          </cell>
          <cell r="AU15" t="str">
            <v>200113</v>
          </cell>
          <cell r="AV15">
            <v>2.7E-2</v>
          </cell>
          <cell r="AW15">
            <v>200110</v>
          </cell>
          <cell r="AX15">
            <v>1.413</v>
          </cell>
          <cell r="AY15" t="str">
            <v>200113</v>
          </cell>
          <cell r="AZ15">
            <v>0.14199999999999999</v>
          </cell>
          <cell r="BA15" t="str">
            <v>200105</v>
          </cell>
          <cell r="BB15">
            <v>0.23</v>
          </cell>
          <cell r="BC15" t="str">
            <v>200119</v>
          </cell>
          <cell r="BD15">
            <v>4.5999999999999999E-2</v>
          </cell>
          <cell r="BE15" t="str">
            <v>...200108...</v>
          </cell>
          <cell r="BF15">
            <v>1.0999999999999999E-2</v>
          </cell>
          <cell r="BG15" t="str">
            <v>200119</v>
          </cell>
          <cell r="BH15">
            <v>0.03</v>
          </cell>
          <cell r="BI15" t="str">
            <v>200110.</v>
          </cell>
          <cell r="BJ15">
            <v>1.53</v>
          </cell>
          <cell r="BK15" t="str">
            <v>200103</v>
          </cell>
          <cell r="BL15">
            <v>2.7434159999999999</v>
          </cell>
          <cell r="BM15" t="str">
            <v>200133.</v>
          </cell>
          <cell r="BN15">
            <v>3.4000000000000002E-2</v>
          </cell>
          <cell r="BO15" t="str">
            <v>200113</v>
          </cell>
          <cell r="BP15">
            <v>1.6E-2</v>
          </cell>
          <cell r="BQ15">
            <v>200111</v>
          </cell>
          <cell r="BR15">
            <v>3.113</v>
          </cell>
          <cell r="BS15" t="str">
            <v>200113</v>
          </cell>
          <cell r="BT15">
            <v>3.2000000000000001E-2</v>
          </cell>
          <cell r="BU15" t="str">
            <v>200113</v>
          </cell>
          <cell r="BV15">
            <v>4.0999999999999995E-2</v>
          </cell>
          <cell r="BW15">
            <v>200110</v>
          </cell>
          <cell r="BX15">
            <v>0.504</v>
          </cell>
          <cell r="BY15" t="str">
            <v>200114</v>
          </cell>
          <cell r="BZ15">
            <v>2E-3</v>
          </cell>
          <cell r="CA15" t="str">
            <v>200113</v>
          </cell>
          <cell r="CB15">
            <v>0.04</v>
          </cell>
          <cell r="CC15" t="str">
            <v>200135</v>
          </cell>
          <cell r="CD15">
            <v>2.44</v>
          </cell>
          <cell r="CE15">
            <v>200110</v>
          </cell>
          <cell r="CF15">
            <v>2.66</v>
          </cell>
          <cell r="CG15" t="str">
            <v>200119</v>
          </cell>
          <cell r="CH15">
            <v>1.2E-2</v>
          </cell>
          <cell r="CI15" t="str">
            <v>200110.</v>
          </cell>
          <cell r="CJ15">
            <v>4.0599999999999996</v>
          </cell>
          <cell r="CK15" t="str">
            <v>200113</v>
          </cell>
          <cell r="CL15">
            <v>0.14000000000000001</v>
          </cell>
          <cell r="CM15" t="str">
            <v>200119</v>
          </cell>
          <cell r="CN15">
            <v>1E-3</v>
          </cell>
          <cell r="CO15" t="str">
            <v>200113</v>
          </cell>
          <cell r="CP15">
            <v>4.8000000000000001E-2</v>
          </cell>
          <cell r="CQ15" t="str">
            <v>200121</v>
          </cell>
          <cell r="CR15">
            <v>0.03</v>
          </cell>
          <cell r="CS15">
            <v>200110</v>
          </cell>
          <cell r="CT15">
            <v>0.73199999999999998</v>
          </cell>
          <cell r="CU15" t="str">
            <v>200114</v>
          </cell>
          <cell r="CV15">
            <v>1E-3</v>
          </cell>
          <cell r="CW15" t="str">
            <v>200123</v>
          </cell>
          <cell r="CX15">
            <v>1.27</v>
          </cell>
          <cell r="CY15" t="str">
            <v>200113</v>
          </cell>
          <cell r="CZ15">
            <v>3.2000000000000001E-2</v>
          </cell>
          <cell r="DA15" t="str">
            <v>200119</v>
          </cell>
          <cell r="DB15">
            <v>0.01</v>
          </cell>
          <cell r="DC15" t="str">
            <v>200105</v>
          </cell>
          <cell r="DD15">
            <v>0.19499999999999998</v>
          </cell>
          <cell r="DE15" t="str">
            <v>200113</v>
          </cell>
          <cell r="DF15">
            <v>0.186</v>
          </cell>
          <cell r="DG15" t="str">
            <v>200113</v>
          </cell>
          <cell r="DH15">
            <v>0.06</v>
          </cell>
          <cell r="DI15" t="str">
            <v>200105</v>
          </cell>
          <cell r="DJ15">
            <v>0.17</v>
          </cell>
        </row>
        <row r="16">
          <cell r="A16" t="str">
            <v>200119</v>
          </cell>
          <cell r="B16">
            <v>2.5999999999999999E-2</v>
          </cell>
          <cell r="C16">
            <v>200110</v>
          </cell>
          <cell r="D16">
            <v>1.44</v>
          </cell>
          <cell r="E16" t="str">
            <v>200121</v>
          </cell>
          <cell r="F16">
            <v>0.03</v>
          </cell>
          <cell r="G16" t="str">
            <v>200128</v>
          </cell>
          <cell r="H16">
            <v>1.4999999999999999E-2</v>
          </cell>
          <cell r="I16">
            <v>200123</v>
          </cell>
          <cell r="J16">
            <v>1.1499999999999999</v>
          </cell>
          <cell r="K16" t="str">
            <v>200113</v>
          </cell>
          <cell r="L16">
            <v>6.4000000000000001E-2</v>
          </cell>
          <cell r="M16" t="str">
            <v>200113</v>
          </cell>
          <cell r="N16">
            <v>5.1000000000000004E-2</v>
          </cell>
          <cell r="O16" t="str">
            <v>200119</v>
          </cell>
          <cell r="P16">
            <v>0.16300000000000001</v>
          </cell>
          <cell r="Q16" t="str">
            <v>200127</v>
          </cell>
          <cell r="R16">
            <v>0.08</v>
          </cell>
          <cell r="S16" t="str">
            <v>200119</v>
          </cell>
          <cell r="T16">
            <v>2.8000000000000001E-2</v>
          </cell>
          <cell r="U16" t="str">
            <v>200139</v>
          </cell>
          <cell r="V16">
            <v>47.16368099999999</v>
          </cell>
          <cell r="W16" t="str">
            <v>200135</v>
          </cell>
          <cell r="X16">
            <v>0.85</v>
          </cell>
          <cell r="Y16" t="str">
            <v>200123</v>
          </cell>
          <cell r="Z16">
            <v>2.23</v>
          </cell>
          <cell r="AA16" t="str">
            <v>200119</v>
          </cell>
          <cell r="AB16">
            <v>0.13400000000000001</v>
          </cell>
          <cell r="AC16" t="str">
            <v>200114</v>
          </cell>
          <cell r="AD16">
            <v>1.4999999999999999E-2</v>
          </cell>
          <cell r="AE16" t="str">
            <v>200119</v>
          </cell>
          <cell r="AF16">
            <v>8.199999999999999E-2</v>
          </cell>
          <cell r="AG16" t="str">
            <v>200121</v>
          </cell>
          <cell r="AH16">
            <v>3.5000000000000003E-2</v>
          </cell>
          <cell r="AI16" t="str">
            <v>200138</v>
          </cell>
          <cell r="AJ16">
            <v>30.96</v>
          </cell>
          <cell r="AK16" t="str">
            <v>200114</v>
          </cell>
          <cell r="AL16">
            <v>1E-3</v>
          </cell>
          <cell r="AM16" t="str">
            <v>200136</v>
          </cell>
          <cell r="AN16">
            <v>2.2600000000000002</v>
          </cell>
          <cell r="AO16" t="str">
            <v>200105</v>
          </cell>
          <cell r="AP16">
            <v>0.17299999999999999</v>
          </cell>
          <cell r="AQ16" t="str">
            <v>200110.</v>
          </cell>
          <cell r="AR16">
            <v>2.02</v>
          </cell>
          <cell r="AS16" t="str">
            <v>200123</v>
          </cell>
          <cell r="AT16">
            <v>0.497</v>
          </cell>
          <cell r="AU16" t="str">
            <v>200114</v>
          </cell>
          <cell r="AV16">
            <v>2E-3</v>
          </cell>
          <cell r="AW16" t="str">
            <v>200113</v>
          </cell>
          <cell r="AX16">
            <v>0.06</v>
          </cell>
          <cell r="AY16" t="str">
            <v>200114</v>
          </cell>
          <cell r="AZ16">
            <v>1E-3</v>
          </cell>
          <cell r="BA16" t="str">
            <v>200108.</v>
          </cell>
          <cell r="BB16">
            <v>2.3149999999999999</v>
          </cell>
          <cell r="BC16" t="str">
            <v>200123</v>
          </cell>
          <cell r="BD16">
            <v>0.16</v>
          </cell>
          <cell r="BE16" t="str">
            <v>200110.</v>
          </cell>
          <cell r="BF16">
            <v>9.5</v>
          </cell>
          <cell r="BG16" t="str">
            <v>200123</v>
          </cell>
          <cell r="BH16">
            <v>0.22500000000000001</v>
          </cell>
          <cell r="BI16" t="str">
            <v>200113</v>
          </cell>
          <cell r="BJ16">
            <v>1E-3</v>
          </cell>
          <cell r="BK16" t="str">
            <v>200105</v>
          </cell>
          <cell r="BL16">
            <v>4.5999999999999999E-2</v>
          </cell>
          <cell r="BM16" t="str">
            <v>200135</v>
          </cell>
          <cell r="BN16">
            <v>2.33</v>
          </cell>
          <cell r="BO16" t="str">
            <v>200119</v>
          </cell>
          <cell r="BP16">
            <v>1.6E-2</v>
          </cell>
          <cell r="BQ16" t="str">
            <v>200113</v>
          </cell>
          <cell r="BR16">
            <v>7.0000000000000007E-2</v>
          </cell>
          <cell r="BS16" t="str">
            <v>200114</v>
          </cell>
          <cell r="BT16">
            <v>2E-3</v>
          </cell>
          <cell r="BU16" t="str">
            <v>200114</v>
          </cell>
          <cell r="BV16">
            <v>4.0000000000000001E-3</v>
          </cell>
          <cell r="BW16" t="str">
            <v>200113</v>
          </cell>
          <cell r="BX16">
            <v>5.1000000000000004E-2</v>
          </cell>
          <cell r="BY16" t="str">
            <v>200119</v>
          </cell>
          <cell r="BZ16">
            <v>5.0000000000000001E-3</v>
          </cell>
          <cell r="CA16" t="str">
            <v>200114</v>
          </cell>
          <cell r="CB16">
            <v>1E-3</v>
          </cell>
          <cell r="CC16" t="str">
            <v>200136</v>
          </cell>
          <cell r="CD16">
            <v>3.1799999999999997</v>
          </cell>
          <cell r="CE16" t="str">
            <v>200113</v>
          </cell>
          <cell r="CF16">
            <v>7.0000000000000007E-2</v>
          </cell>
          <cell r="CG16" t="str">
            <v>200121</v>
          </cell>
          <cell r="CH16">
            <v>5.0999999999999997E-2</v>
          </cell>
          <cell r="CI16" t="str">
            <v>200113</v>
          </cell>
          <cell r="CJ16">
            <v>0.17599999999999999</v>
          </cell>
          <cell r="CK16" t="str">
            <v>200114</v>
          </cell>
          <cell r="CL16">
            <v>1E-3</v>
          </cell>
          <cell r="CM16" t="str">
            <v>200121</v>
          </cell>
          <cell r="CN16">
            <v>8.0000000000000002E-3</v>
          </cell>
          <cell r="CO16" t="str">
            <v>200114</v>
          </cell>
          <cell r="CP16">
            <v>1E-3</v>
          </cell>
          <cell r="CQ16" t="str">
            <v>200123</v>
          </cell>
          <cell r="CR16">
            <v>1.0190000000000001</v>
          </cell>
          <cell r="CS16" t="str">
            <v>200113</v>
          </cell>
          <cell r="CT16">
            <v>2E-3</v>
          </cell>
          <cell r="CU16" t="str">
            <v>200119</v>
          </cell>
          <cell r="CV16">
            <v>1.0999999999999999E-2</v>
          </cell>
          <cell r="CW16" t="str">
            <v>200125</v>
          </cell>
          <cell r="CX16">
            <v>5.1000000000000004E-2</v>
          </cell>
          <cell r="CY16" t="str">
            <v>200114</v>
          </cell>
          <cell r="CZ16">
            <v>1.0999999999999999E-2</v>
          </cell>
          <cell r="DA16" t="str">
            <v>200123</v>
          </cell>
          <cell r="DB16">
            <v>1.9649999999999999</v>
          </cell>
          <cell r="DC16" t="str">
            <v>200113</v>
          </cell>
          <cell r="DD16">
            <v>0.05</v>
          </cell>
          <cell r="DE16" t="str">
            <v>200114</v>
          </cell>
          <cell r="DF16">
            <v>1.2E-2</v>
          </cell>
          <cell r="DG16" t="str">
            <v>200119</v>
          </cell>
          <cell r="DH16">
            <v>0.08</v>
          </cell>
          <cell r="DI16">
            <v>200108</v>
          </cell>
          <cell r="DJ16">
            <v>0.76</v>
          </cell>
        </row>
        <row r="17">
          <cell r="A17" t="str">
            <v>200123</v>
          </cell>
          <cell r="B17">
            <v>0.85</v>
          </cell>
          <cell r="C17" t="str">
            <v>200113</v>
          </cell>
          <cell r="D17">
            <v>5.1000000000000004E-2</v>
          </cell>
          <cell r="E17" t="str">
            <v>200123</v>
          </cell>
          <cell r="F17">
            <v>0.106</v>
          </cell>
          <cell r="G17" t="str">
            <v>200135</v>
          </cell>
          <cell r="H17">
            <v>0.57100000000000006</v>
          </cell>
          <cell r="I17" t="str">
            <v>.200135..</v>
          </cell>
          <cell r="J17">
            <v>0.89700000000000002</v>
          </cell>
          <cell r="K17" t="str">
            <v>200121</v>
          </cell>
          <cell r="L17">
            <v>0.05</v>
          </cell>
          <cell r="M17" t="str">
            <v>200114</v>
          </cell>
          <cell r="N17">
            <v>3.0000000000000001E-3</v>
          </cell>
          <cell r="O17" t="str">
            <v>200121</v>
          </cell>
          <cell r="P17">
            <v>3.0000000000000001E-3</v>
          </cell>
          <cell r="Q17" t="str">
            <v>200128</v>
          </cell>
          <cell r="R17">
            <v>0.1</v>
          </cell>
          <cell r="S17" t="str">
            <v>200121</v>
          </cell>
          <cell r="T17">
            <v>1.2E-2</v>
          </cell>
          <cell r="U17" t="str">
            <v>200140</v>
          </cell>
          <cell r="V17">
            <v>2.4705509999999991</v>
          </cell>
          <cell r="W17" t="str">
            <v>200136</v>
          </cell>
          <cell r="X17">
            <v>2.11</v>
          </cell>
          <cell r="Y17" t="str">
            <v>200135</v>
          </cell>
          <cell r="Z17">
            <v>1.31</v>
          </cell>
          <cell r="AA17" t="str">
            <v>200121</v>
          </cell>
          <cell r="AB17">
            <v>1.7000000000000001E-2</v>
          </cell>
          <cell r="AC17" t="str">
            <v>200119</v>
          </cell>
          <cell r="AD17">
            <v>6.5000000000000002E-2</v>
          </cell>
          <cell r="AE17" t="str">
            <v>200121</v>
          </cell>
          <cell r="AF17">
            <v>0.03</v>
          </cell>
          <cell r="AG17" t="str">
            <v>200123</v>
          </cell>
          <cell r="AH17">
            <v>1.613</v>
          </cell>
          <cell r="AI17" t="str">
            <v>200139</v>
          </cell>
          <cell r="AJ17">
            <v>60.146941499999997</v>
          </cell>
          <cell r="AK17" t="str">
            <v>200119</v>
          </cell>
          <cell r="AL17">
            <v>0.22</v>
          </cell>
          <cell r="AM17" t="str">
            <v>200138</v>
          </cell>
          <cell r="AN17">
            <v>26.340000000000003</v>
          </cell>
          <cell r="AO17" t="str">
            <v>200110.</v>
          </cell>
          <cell r="AP17">
            <v>1.24</v>
          </cell>
          <cell r="AQ17" t="str">
            <v>200113</v>
          </cell>
          <cell r="AR17">
            <v>6.5000000000000002E-2</v>
          </cell>
          <cell r="AS17" t="str">
            <v>200125</v>
          </cell>
          <cell r="AT17">
            <v>0.24000000000000002</v>
          </cell>
          <cell r="AU17" t="str">
            <v>200119</v>
          </cell>
          <cell r="AV17">
            <v>7.1999999999999995E-2</v>
          </cell>
          <cell r="AW17" t="str">
            <v>200119</v>
          </cell>
          <cell r="AX17">
            <v>0.12</v>
          </cell>
          <cell r="AY17" t="str">
            <v>200119</v>
          </cell>
          <cell r="AZ17">
            <v>0.22700000000000001</v>
          </cell>
          <cell r="BA17">
            <v>200110</v>
          </cell>
          <cell r="BB17">
            <v>4.3410000000000002</v>
          </cell>
          <cell r="BC17" t="str">
            <v>200125</v>
          </cell>
          <cell r="BD17">
            <v>0.02</v>
          </cell>
          <cell r="BE17" t="str">
            <v>200113</v>
          </cell>
          <cell r="BF17">
            <v>0.13900000000000001</v>
          </cell>
          <cell r="BG17" t="str">
            <v>200125</v>
          </cell>
          <cell r="BH17">
            <v>5.0000000000000001E-3</v>
          </cell>
          <cell r="BI17" t="str">
            <v>200114</v>
          </cell>
          <cell r="BJ17">
            <v>2E-3</v>
          </cell>
          <cell r="BK17">
            <v>200110</v>
          </cell>
          <cell r="BL17">
            <v>8.9269999999999996</v>
          </cell>
          <cell r="BM17" t="str">
            <v>200136</v>
          </cell>
          <cell r="BN17">
            <v>5.33</v>
          </cell>
          <cell r="BO17" t="str">
            <v>200121</v>
          </cell>
          <cell r="BP17">
            <v>1E-3</v>
          </cell>
          <cell r="BQ17" t="str">
            <v>200114</v>
          </cell>
          <cell r="BR17">
            <v>4.0000000000000001E-3</v>
          </cell>
          <cell r="BS17" t="str">
            <v>200119</v>
          </cell>
          <cell r="BT17">
            <v>1.2E-2</v>
          </cell>
          <cell r="BU17" t="str">
            <v>200119</v>
          </cell>
          <cell r="BV17">
            <v>3.0000000000000001E-3</v>
          </cell>
          <cell r="BW17" t="str">
            <v>200119</v>
          </cell>
          <cell r="BX17">
            <v>7.2000000000000008E-2</v>
          </cell>
          <cell r="BY17" t="str">
            <v>200121</v>
          </cell>
          <cell r="BZ17">
            <v>1.6E-2</v>
          </cell>
          <cell r="CA17" t="str">
            <v>200119</v>
          </cell>
          <cell r="CB17">
            <v>0.05</v>
          </cell>
          <cell r="CC17" t="str">
            <v>200139</v>
          </cell>
          <cell r="CD17">
            <v>36.583695000000006</v>
          </cell>
          <cell r="CE17" t="str">
            <v>200119</v>
          </cell>
          <cell r="CF17">
            <v>0.11</v>
          </cell>
          <cell r="CG17" t="str">
            <v>200123</v>
          </cell>
          <cell r="CH17">
            <v>0.79</v>
          </cell>
          <cell r="CI17" t="str">
            <v>200119</v>
          </cell>
          <cell r="CJ17">
            <v>0.13800000000000001</v>
          </cell>
          <cell r="CK17" t="str">
            <v>200119</v>
          </cell>
          <cell r="CL17">
            <v>2E-3</v>
          </cell>
          <cell r="CM17" t="str">
            <v>200123</v>
          </cell>
          <cell r="CN17">
            <v>0.16200000000000001</v>
          </cell>
          <cell r="CO17" t="str">
            <v>200119</v>
          </cell>
          <cell r="CP17">
            <v>0.122</v>
          </cell>
          <cell r="CQ17" t="str">
            <v>200125</v>
          </cell>
          <cell r="CR17">
            <v>1.4E-2</v>
          </cell>
          <cell r="CS17" t="str">
            <v>200123</v>
          </cell>
          <cell r="CT17">
            <v>0.16</v>
          </cell>
          <cell r="CU17" t="str">
            <v>200123</v>
          </cell>
          <cell r="CV17">
            <v>0.28799999999999998</v>
          </cell>
          <cell r="CW17" t="str">
            <v>200126</v>
          </cell>
          <cell r="CX17">
            <v>1.0150000000000001</v>
          </cell>
          <cell r="CY17" t="str">
            <v>200119</v>
          </cell>
          <cell r="CZ17">
            <v>2.7999999999999997E-2</v>
          </cell>
          <cell r="DA17" t="str">
            <v>200125</v>
          </cell>
          <cell r="DB17">
            <v>0.12</v>
          </cell>
          <cell r="DC17" t="str">
            <v>200114</v>
          </cell>
          <cell r="DD17">
            <v>1E-3</v>
          </cell>
          <cell r="DE17" t="str">
            <v>200119</v>
          </cell>
          <cell r="DF17">
            <v>0.26800000000000002</v>
          </cell>
          <cell r="DG17" t="str">
            <v>200121</v>
          </cell>
          <cell r="DH17">
            <v>4.0000000000000001E-3</v>
          </cell>
          <cell r="DI17">
            <v>200110</v>
          </cell>
          <cell r="DJ17">
            <v>0.13</v>
          </cell>
        </row>
        <row r="18">
          <cell r="A18" t="str">
            <v>200125</v>
          </cell>
          <cell r="B18">
            <v>0.2</v>
          </cell>
          <cell r="C18" t="str">
            <v>200119</v>
          </cell>
          <cell r="D18">
            <v>0.04</v>
          </cell>
          <cell r="E18" t="str">
            <v>200125</v>
          </cell>
          <cell r="F18">
            <v>4.0000000000000001E-3</v>
          </cell>
          <cell r="G18" t="str">
            <v>200136</v>
          </cell>
          <cell r="H18">
            <v>0.73699999999999999</v>
          </cell>
          <cell r="I18" t="str">
            <v>.200136..</v>
          </cell>
          <cell r="J18">
            <v>1.6240000000000001</v>
          </cell>
          <cell r="K18" t="str">
            <v>200123</v>
          </cell>
          <cell r="L18">
            <v>3.59</v>
          </cell>
          <cell r="M18" t="str">
            <v>200119</v>
          </cell>
          <cell r="N18">
            <v>0.127</v>
          </cell>
          <cell r="O18" t="str">
            <v>200123</v>
          </cell>
          <cell r="P18">
            <v>1.9300000000000002</v>
          </cell>
          <cell r="Q18" t="str">
            <v>200133</v>
          </cell>
          <cell r="R18">
            <v>1E-3</v>
          </cell>
          <cell r="S18" t="str">
            <v>200123</v>
          </cell>
          <cell r="T18">
            <v>0.53500000000000003</v>
          </cell>
          <cell r="U18" t="str">
            <v>200201</v>
          </cell>
          <cell r="V18">
            <v>266.54000000000002</v>
          </cell>
          <cell r="W18" t="str">
            <v>200138</v>
          </cell>
          <cell r="X18">
            <v>13.2</v>
          </cell>
          <cell r="Y18" t="str">
            <v>200136</v>
          </cell>
          <cell r="Z18">
            <v>3.7</v>
          </cell>
          <cell r="AA18" t="str">
            <v>200123</v>
          </cell>
          <cell r="AB18">
            <v>0.36399999999999999</v>
          </cell>
          <cell r="AC18" t="str">
            <v>200121</v>
          </cell>
          <cell r="AD18">
            <v>1E-3</v>
          </cell>
          <cell r="AE18" t="str">
            <v>200123</v>
          </cell>
          <cell r="AF18">
            <v>0.95600000000000007</v>
          </cell>
          <cell r="AG18" t="str">
            <v>200125</v>
          </cell>
          <cell r="AH18">
            <v>0.1</v>
          </cell>
          <cell r="AI18" t="str">
            <v>200140</v>
          </cell>
          <cell r="AJ18">
            <v>3.1506464999999997</v>
          </cell>
          <cell r="AK18" t="str">
            <v>200121</v>
          </cell>
          <cell r="AL18">
            <v>8.3999999999999991E-2</v>
          </cell>
          <cell r="AM18" t="str">
            <v>200139</v>
          </cell>
          <cell r="AN18">
            <v>45.70405199999999</v>
          </cell>
          <cell r="AO18" t="str">
            <v>200113</v>
          </cell>
          <cell r="AP18">
            <v>9.0999999999999998E-2</v>
          </cell>
          <cell r="AQ18" t="str">
            <v>200119</v>
          </cell>
          <cell r="AR18">
            <v>0.16600000000000001</v>
          </cell>
          <cell r="AS18" t="str">
            <v>200126</v>
          </cell>
          <cell r="AT18">
            <v>0.14000000000000001</v>
          </cell>
          <cell r="AU18" t="str">
            <v>200121</v>
          </cell>
          <cell r="AV18">
            <v>4.0000000000000001E-3</v>
          </cell>
          <cell r="AW18" t="str">
            <v>200121</v>
          </cell>
          <cell r="AX18">
            <v>3.0000000000000001E-3</v>
          </cell>
          <cell r="AY18" t="str">
            <v>200123</v>
          </cell>
          <cell r="AZ18">
            <v>1.0150000000000001</v>
          </cell>
          <cell r="BA18" t="str">
            <v>200113</v>
          </cell>
          <cell r="BB18">
            <v>6.0000000000000005E-2</v>
          </cell>
          <cell r="BC18" t="str">
            <v>200126</v>
          </cell>
          <cell r="BD18">
            <v>0.06</v>
          </cell>
          <cell r="BE18" t="str">
            <v>200114</v>
          </cell>
          <cell r="BF18">
            <v>1.0999999999999999E-2</v>
          </cell>
          <cell r="BG18" t="str">
            <v>200126</v>
          </cell>
          <cell r="BH18">
            <v>0.06</v>
          </cell>
          <cell r="BI18" t="str">
            <v>200119</v>
          </cell>
          <cell r="BJ18">
            <v>6.0000000000000001E-3</v>
          </cell>
          <cell r="BK18" t="str">
            <v>200110.</v>
          </cell>
          <cell r="BL18">
            <v>10.52</v>
          </cell>
          <cell r="BM18" t="str">
            <v>200138</v>
          </cell>
          <cell r="BN18">
            <v>36.269999999999996</v>
          </cell>
          <cell r="BO18" t="str">
            <v>200123</v>
          </cell>
          <cell r="BP18">
            <v>1.6539999999999999</v>
          </cell>
          <cell r="BQ18" t="str">
            <v>200119</v>
          </cell>
          <cell r="BR18">
            <v>0.17899999999999999</v>
          </cell>
          <cell r="BS18" t="str">
            <v>200121</v>
          </cell>
          <cell r="BT18">
            <v>1E-3</v>
          </cell>
          <cell r="BU18" t="str">
            <v>200121</v>
          </cell>
          <cell r="BV18">
            <v>3.0000000000000001E-3</v>
          </cell>
          <cell r="BW18" t="str">
            <v>200121</v>
          </cell>
          <cell r="BX18">
            <v>8.0000000000000002E-3</v>
          </cell>
          <cell r="BY18" t="str">
            <v>200123</v>
          </cell>
          <cell r="BZ18">
            <v>0.73599999999999999</v>
          </cell>
          <cell r="CA18" t="str">
            <v>200123</v>
          </cell>
          <cell r="CB18">
            <v>1.175</v>
          </cell>
          <cell r="CC18" t="str">
            <v>200140</v>
          </cell>
          <cell r="CD18">
            <v>1.9163450000000006</v>
          </cell>
          <cell r="CE18" t="str">
            <v>200121</v>
          </cell>
          <cell r="CF18">
            <v>0.05</v>
          </cell>
          <cell r="CG18" t="str">
            <v>200125</v>
          </cell>
          <cell r="CH18">
            <v>8.5000000000000006E-2</v>
          </cell>
          <cell r="CI18" t="str">
            <v>200121</v>
          </cell>
          <cell r="CJ18">
            <v>1E-3</v>
          </cell>
          <cell r="CK18" t="str">
            <v>200123</v>
          </cell>
          <cell r="CL18">
            <v>0.93499999999999994</v>
          </cell>
          <cell r="CM18" t="str">
            <v>200125</v>
          </cell>
          <cell r="CN18">
            <v>0.04</v>
          </cell>
          <cell r="CO18" t="str">
            <v>200121</v>
          </cell>
          <cell r="CP18">
            <v>3.0000000000000001E-3</v>
          </cell>
          <cell r="CQ18" t="str">
            <v>200126</v>
          </cell>
          <cell r="CR18">
            <v>0.02</v>
          </cell>
          <cell r="CS18" t="str">
            <v>200126</v>
          </cell>
          <cell r="CT18">
            <v>0.04</v>
          </cell>
          <cell r="CU18" t="str">
            <v>200127</v>
          </cell>
          <cell r="CV18">
            <v>0.2</v>
          </cell>
          <cell r="CW18" t="str">
            <v>200127</v>
          </cell>
          <cell r="CX18">
            <v>1.4749999999999999</v>
          </cell>
          <cell r="CY18" t="str">
            <v>200121</v>
          </cell>
          <cell r="CZ18">
            <v>2E-3</v>
          </cell>
          <cell r="DA18" t="str">
            <v>200126</v>
          </cell>
          <cell r="DB18">
            <v>0.06</v>
          </cell>
          <cell r="DC18" t="str">
            <v>200119</v>
          </cell>
          <cell r="DD18">
            <v>3.5000000000000003E-2</v>
          </cell>
          <cell r="DE18" t="str">
            <v>200121</v>
          </cell>
          <cell r="DF18">
            <v>4.2000000000000003E-2</v>
          </cell>
          <cell r="DG18" t="str">
            <v>200123</v>
          </cell>
          <cell r="DH18">
            <v>2.0499999999999998</v>
          </cell>
          <cell r="DI18" t="str">
            <v>200113</v>
          </cell>
          <cell r="DJ18">
            <v>7.5999999999999998E-2</v>
          </cell>
        </row>
        <row r="19">
          <cell r="A19" t="str">
            <v>200127</v>
          </cell>
          <cell r="B19">
            <v>0.69</v>
          </cell>
          <cell r="C19" t="str">
            <v>200121</v>
          </cell>
          <cell r="D19">
            <v>0.01</v>
          </cell>
          <cell r="E19" t="str">
            <v>200126</v>
          </cell>
          <cell r="F19">
            <v>2.5000000000000001E-2</v>
          </cell>
          <cell r="G19" t="str">
            <v>200139</v>
          </cell>
          <cell r="H19">
            <v>8.0047169999999994</v>
          </cell>
          <cell r="I19" t="str">
            <v>200138</v>
          </cell>
          <cell r="J19">
            <v>9.4600000000000009</v>
          </cell>
          <cell r="K19" t="str">
            <v>200125</v>
          </cell>
          <cell r="L19">
            <v>0.09</v>
          </cell>
          <cell r="M19" t="str">
            <v>200123</v>
          </cell>
          <cell r="N19">
            <v>0.998</v>
          </cell>
          <cell r="O19" t="str">
            <v>200125</v>
          </cell>
          <cell r="P19">
            <v>0.17199999999999999</v>
          </cell>
          <cell r="Q19" t="str">
            <v>200135</v>
          </cell>
          <cell r="R19">
            <v>0.90500000000000003</v>
          </cell>
          <cell r="S19" t="str">
            <v>200125</v>
          </cell>
          <cell r="T19">
            <v>2.5999999999999999E-2</v>
          </cell>
          <cell r="U19" t="str">
            <v>200201.</v>
          </cell>
          <cell r="V19">
            <v>82</v>
          </cell>
          <cell r="W19" t="str">
            <v>200139</v>
          </cell>
          <cell r="X19">
            <v>26.617311000000001</v>
          </cell>
          <cell r="Y19" t="str">
            <v>200139</v>
          </cell>
          <cell r="Z19">
            <v>39.586625999999995</v>
          </cell>
          <cell r="AA19" t="str">
            <v>200125</v>
          </cell>
          <cell r="AB19">
            <v>5.8000000000000003E-2</v>
          </cell>
          <cell r="AC19" t="str">
            <v>200123</v>
          </cell>
          <cell r="AD19">
            <v>0.25</v>
          </cell>
          <cell r="AE19" t="str">
            <v>200125</v>
          </cell>
          <cell r="AF19">
            <v>0.05</v>
          </cell>
          <cell r="AG19" t="str">
            <v>.200125.</v>
          </cell>
          <cell r="AH19">
            <v>5.5E-2</v>
          </cell>
          <cell r="AI19" t="str">
            <v>200201</v>
          </cell>
          <cell r="AJ19">
            <v>342.61999999999995</v>
          </cell>
          <cell r="AK19" t="str">
            <v>200123</v>
          </cell>
          <cell r="AL19">
            <v>1.37</v>
          </cell>
          <cell r="AM19" t="str">
            <v>200140</v>
          </cell>
          <cell r="AN19">
            <v>2.3940920000000001</v>
          </cell>
          <cell r="AO19">
            <v>200108</v>
          </cell>
          <cell r="AP19">
            <v>0.25600000000000001</v>
          </cell>
          <cell r="AQ19" t="str">
            <v>200121</v>
          </cell>
          <cell r="AR19">
            <v>1E-3</v>
          </cell>
          <cell r="AS19" t="str">
            <v>200127</v>
          </cell>
          <cell r="AT19">
            <v>9.8000000000000004E-2</v>
          </cell>
          <cell r="AU19" t="str">
            <v>200123</v>
          </cell>
          <cell r="AV19">
            <v>1.6320000000000001</v>
          </cell>
          <cell r="AW19" t="str">
            <v>200123</v>
          </cell>
          <cell r="AX19">
            <v>0.59</v>
          </cell>
          <cell r="AY19" t="str">
            <v>200125</v>
          </cell>
          <cell r="AZ19">
            <v>0.02</v>
          </cell>
          <cell r="BA19" t="str">
            <v>200119</v>
          </cell>
          <cell r="BB19">
            <v>0.187</v>
          </cell>
          <cell r="BC19" t="str">
            <v>200127</v>
          </cell>
          <cell r="BD19">
            <v>0.253</v>
          </cell>
          <cell r="BE19" t="str">
            <v>200119</v>
          </cell>
          <cell r="BF19">
            <v>0.20100000000000001</v>
          </cell>
          <cell r="BG19" t="str">
            <v>200127</v>
          </cell>
          <cell r="BH19">
            <v>8.7999999999999995E-2</v>
          </cell>
          <cell r="BI19" t="str">
            <v>200121</v>
          </cell>
          <cell r="BJ19">
            <v>2E-3</v>
          </cell>
          <cell r="BK19">
            <v>200111</v>
          </cell>
          <cell r="BL19">
            <v>5.8689999999999998</v>
          </cell>
          <cell r="BM19" t="str">
            <v>200139</v>
          </cell>
          <cell r="BN19">
            <v>54.210806999999996</v>
          </cell>
          <cell r="BO19" t="str">
            <v>200125</v>
          </cell>
          <cell r="BP19">
            <v>5.0000000000000001E-3</v>
          </cell>
          <cell r="BQ19" t="str">
            <v>200121</v>
          </cell>
          <cell r="BR19">
            <v>4.3000000000000003E-2</v>
          </cell>
          <cell r="BS19" t="str">
            <v>200123</v>
          </cell>
          <cell r="BT19">
            <v>1.0250000000000001</v>
          </cell>
          <cell r="BU19" t="str">
            <v>200123</v>
          </cell>
          <cell r="BV19">
            <v>0.49</v>
          </cell>
          <cell r="BW19" t="str">
            <v>200123</v>
          </cell>
          <cell r="BX19">
            <v>0.37</v>
          </cell>
          <cell r="BY19" t="str">
            <v>200125</v>
          </cell>
          <cell r="BZ19">
            <v>0.16</v>
          </cell>
          <cell r="CA19" t="str">
            <v>200125</v>
          </cell>
          <cell r="CB19">
            <v>0.12890000000000001</v>
          </cell>
          <cell r="CC19" t="str">
            <v>200201</v>
          </cell>
          <cell r="CD19">
            <v>183.21999999999997</v>
          </cell>
          <cell r="CE19" t="str">
            <v>200123</v>
          </cell>
          <cell r="CF19">
            <v>2.9209999999999998</v>
          </cell>
          <cell r="CG19" t="str">
            <v>200126</v>
          </cell>
          <cell r="CH19">
            <v>8.2000000000000003E-2</v>
          </cell>
          <cell r="CI19" t="str">
            <v>200123</v>
          </cell>
          <cell r="CJ19">
            <v>0.94599999999999995</v>
          </cell>
          <cell r="CK19" t="str">
            <v>200125</v>
          </cell>
          <cell r="CL19">
            <v>0.06</v>
          </cell>
          <cell r="CM19" t="str">
            <v>200126</v>
          </cell>
          <cell r="CN19">
            <v>2.9000000000000001E-2</v>
          </cell>
          <cell r="CO19" t="str">
            <v>200123</v>
          </cell>
          <cell r="CP19">
            <v>0.84</v>
          </cell>
          <cell r="CQ19" t="str">
            <v>200127</v>
          </cell>
          <cell r="CR19">
            <v>0.29700000000000004</v>
          </cell>
          <cell r="CS19" t="str">
            <v>200127</v>
          </cell>
          <cell r="CT19">
            <v>0.06</v>
          </cell>
          <cell r="CU19" t="str">
            <v>200128</v>
          </cell>
          <cell r="CV19">
            <v>0.2</v>
          </cell>
          <cell r="CW19" t="str">
            <v>200128</v>
          </cell>
          <cell r="CX19">
            <v>1.752</v>
          </cell>
          <cell r="CY19" t="str">
            <v>200123</v>
          </cell>
          <cell r="CZ19">
            <v>2.1950000000000003</v>
          </cell>
          <cell r="DA19" t="str">
            <v>200127</v>
          </cell>
          <cell r="DB19">
            <v>0.1</v>
          </cell>
          <cell r="DC19" t="str">
            <v>200121</v>
          </cell>
          <cell r="DD19">
            <v>2.1000000000000001E-2</v>
          </cell>
          <cell r="DE19" t="str">
            <v>200123</v>
          </cell>
          <cell r="DF19">
            <v>1.1199999999999999</v>
          </cell>
          <cell r="DG19" t="str">
            <v>200125</v>
          </cell>
          <cell r="DH19">
            <v>0.125</v>
          </cell>
          <cell r="DI19" t="str">
            <v>200114</v>
          </cell>
          <cell r="DJ19">
            <v>1E-3</v>
          </cell>
        </row>
        <row r="20">
          <cell r="A20" t="str">
            <v>200129</v>
          </cell>
          <cell r="B20">
            <v>6.0000000000000001E-3</v>
          </cell>
          <cell r="C20" t="str">
            <v>200123</v>
          </cell>
          <cell r="D20">
            <v>0.50900000000000001</v>
          </cell>
          <cell r="E20" t="str">
            <v>200127</v>
          </cell>
          <cell r="F20">
            <v>0.08</v>
          </cell>
          <cell r="G20" t="str">
            <v>200140</v>
          </cell>
          <cell r="H20">
            <v>0.41930700000000004</v>
          </cell>
          <cell r="I20" t="str">
            <v>200139</v>
          </cell>
          <cell r="J20">
            <v>30.577833000000002</v>
          </cell>
          <cell r="K20" t="str">
            <v>200126</v>
          </cell>
          <cell r="L20">
            <v>0.28999999999999998</v>
          </cell>
          <cell r="M20" t="str">
            <v>200125</v>
          </cell>
          <cell r="N20">
            <v>7.0000000000000001E-3</v>
          </cell>
          <cell r="O20" t="str">
            <v>200126</v>
          </cell>
          <cell r="P20">
            <v>0.13</v>
          </cell>
          <cell r="Q20" t="str">
            <v>200136</v>
          </cell>
          <cell r="R20">
            <v>3.0700000000000003</v>
          </cell>
          <cell r="S20" t="str">
            <v>200126</v>
          </cell>
          <cell r="T20">
            <v>8.199999999999999E-2</v>
          </cell>
          <cell r="U20" t="str">
            <v>200301</v>
          </cell>
          <cell r="V20">
            <v>318.84000000000003</v>
          </cell>
          <cell r="W20" t="str">
            <v>200140</v>
          </cell>
          <cell r="X20">
            <v>1.3942810000000001</v>
          </cell>
          <cell r="Y20" t="str">
            <v>200140</v>
          </cell>
          <cell r="Z20">
            <v>2.0736459999999997</v>
          </cell>
          <cell r="AA20" t="str">
            <v>200126</v>
          </cell>
          <cell r="AB20">
            <v>9.2999999999999999E-2</v>
          </cell>
          <cell r="AC20" t="str">
            <v>200125</v>
          </cell>
          <cell r="AD20">
            <v>0.17</v>
          </cell>
          <cell r="AE20" t="str">
            <v>200126</v>
          </cell>
          <cell r="AF20">
            <v>6.0000000000000005E-2</v>
          </cell>
          <cell r="AG20" t="str">
            <v>200126</v>
          </cell>
          <cell r="AH20">
            <v>0.02</v>
          </cell>
          <cell r="AI20" t="str">
            <v>.200201.</v>
          </cell>
          <cell r="AJ20">
            <v>64.78</v>
          </cell>
          <cell r="AK20" t="str">
            <v>200125</v>
          </cell>
          <cell r="AL20">
            <v>4.7E-2</v>
          </cell>
          <cell r="AM20" t="str">
            <v>200201</v>
          </cell>
          <cell r="AN20">
            <v>394.08</v>
          </cell>
          <cell r="AO20" t="str">
            <v>200114</v>
          </cell>
          <cell r="AP20">
            <v>3.0000000000000001E-3</v>
          </cell>
          <cell r="AQ20" t="str">
            <v>200123</v>
          </cell>
          <cell r="AR20">
            <v>1.48</v>
          </cell>
          <cell r="AS20" t="str">
            <v>200128</v>
          </cell>
          <cell r="AT20">
            <v>0.11</v>
          </cell>
          <cell r="AU20" t="str">
            <v>200125</v>
          </cell>
          <cell r="AV20">
            <v>5.1000000000000004E-2</v>
          </cell>
          <cell r="AW20" t="str">
            <v>200125</v>
          </cell>
          <cell r="AX20">
            <v>3.5999999999999997E-2</v>
          </cell>
          <cell r="AY20" t="str">
            <v>200126</v>
          </cell>
          <cell r="AZ20">
            <v>0.14399999999999999</v>
          </cell>
          <cell r="BA20" t="str">
            <v>200121</v>
          </cell>
          <cell r="BB20">
            <v>5.1999999999999998E-2</v>
          </cell>
          <cell r="BC20" t="str">
            <v>200128</v>
          </cell>
          <cell r="BD20">
            <v>0.09</v>
          </cell>
          <cell r="BE20" t="str">
            <v>200121</v>
          </cell>
          <cell r="BF20">
            <v>3.9000000000000007E-2</v>
          </cell>
          <cell r="BG20" t="str">
            <v>200128</v>
          </cell>
          <cell r="BH20">
            <v>4.3999999999999997E-2</v>
          </cell>
          <cell r="BI20" t="str">
            <v>200123</v>
          </cell>
          <cell r="BJ20">
            <v>0.46</v>
          </cell>
          <cell r="BK20" t="str">
            <v>200113</v>
          </cell>
          <cell r="BL20">
            <v>8.1000000000000003E-2</v>
          </cell>
          <cell r="BM20" t="str">
            <v>200140</v>
          </cell>
          <cell r="BN20">
            <v>2.8396969999999997</v>
          </cell>
          <cell r="BO20" t="str">
            <v>200126</v>
          </cell>
          <cell r="BP20">
            <v>3.7999999999999999E-2</v>
          </cell>
          <cell r="BQ20" t="str">
            <v>200123</v>
          </cell>
          <cell r="BR20">
            <v>1.617</v>
          </cell>
          <cell r="BS20" t="str">
            <v>200125</v>
          </cell>
          <cell r="BT20">
            <v>3.7000000000000005E-2</v>
          </cell>
          <cell r="BU20" t="str">
            <v>200125</v>
          </cell>
          <cell r="BV20">
            <v>0.223</v>
          </cell>
          <cell r="BW20" t="str">
            <v>200125</v>
          </cell>
          <cell r="BX20">
            <v>0.08</v>
          </cell>
          <cell r="BY20" t="str">
            <v>200126</v>
          </cell>
          <cell r="BZ20">
            <v>0.18</v>
          </cell>
          <cell r="CA20" t="str">
            <v>200126</v>
          </cell>
          <cell r="CB20">
            <v>0.06</v>
          </cell>
          <cell r="CC20" t="str">
            <v>200301</v>
          </cell>
          <cell r="CD20">
            <v>509.75</v>
          </cell>
          <cell r="CE20" t="str">
            <v>200125</v>
          </cell>
          <cell r="CF20">
            <v>0.12000000000000001</v>
          </cell>
          <cell r="CG20" t="str">
            <v>200127</v>
          </cell>
          <cell r="CH20">
            <v>0.04</v>
          </cell>
          <cell r="CI20" t="str">
            <v>200125</v>
          </cell>
          <cell r="CJ20">
            <v>7.1999999999999995E-2</v>
          </cell>
          <cell r="CK20" t="str">
            <v>200126</v>
          </cell>
          <cell r="CL20">
            <v>4.0000000000000001E-3</v>
          </cell>
          <cell r="CM20" t="str">
            <v>200127</v>
          </cell>
          <cell r="CN20">
            <v>0.1</v>
          </cell>
          <cell r="CO20" t="str">
            <v>200125</v>
          </cell>
          <cell r="CP20">
            <v>5.1999999999999998E-2</v>
          </cell>
          <cell r="CQ20" t="str">
            <v>200128</v>
          </cell>
          <cell r="CR20">
            <v>0.80399999999999994</v>
          </cell>
          <cell r="CS20" t="str">
            <v>200128</v>
          </cell>
          <cell r="CT20">
            <v>0.14000000000000001</v>
          </cell>
          <cell r="CU20" t="str">
            <v>200135</v>
          </cell>
          <cell r="CV20">
            <v>0.33899999999999997</v>
          </cell>
          <cell r="CW20" t="str">
            <v>200139</v>
          </cell>
          <cell r="CX20">
            <v>72.916371000000012</v>
          </cell>
          <cell r="CY20" t="str">
            <v>200125</v>
          </cell>
          <cell r="CZ20">
            <v>0.15000000000000002</v>
          </cell>
          <cell r="DA20" t="str">
            <v>200128</v>
          </cell>
          <cell r="DB20">
            <v>0.22</v>
          </cell>
          <cell r="DC20" t="str">
            <v>200123</v>
          </cell>
          <cell r="DD20">
            <v>2.58</v>
          </cell>
          <cell r="DE20" t="str">
            <v>200125</v>
          </cell>
          <cell r="DF20">
            <v>0.11899999999999999</v>
          </cell>
          <cell r="DG20" t="str">
            <v>200126</v>
          </cell>
          <cell r="DH20">
            <v>0.17</v>
          </cell>
          <cell r="DI20" t="str">
            <v>200119</v>
          </cell>
          <cell r="DJ20">
            <v>7.0999999999999994E-2</v>
          </cell>
        </row>
        <row r="21">
          <cell r="A21" t="str">
            <v>200133</v>
          </cell>
          <cell r="B21">
            <v>1E-3</v>
          </cell>
          <cell r="C21" t="str">
            <v>200125</v>
          </cell>
          <cell r="D21">
            <v>0.01</v>
          </cell>
          <cell r="E21" t="str">
            <v>200128</v>
          </cell>
          <cell r="F21">
            <v>5.7000000000000002E-2</v>
          </cell>
          <cell r="G21" t="str">
            <v>200201</v>
          </cell>
          <cell r="H21">
            <v>59.52</v>
          </cell>
          <cell r="I21" t="str">
            <v>200140</v>
          </cell>
          <cell r="J21">
            <v>1.6017430000000001</v>
          </cell>
          <cell r="K21" t="str">
            <v>200127</v>
          </cell>
          <cell r="L21">
            <v>0.16</v>
          </cell>
          <cell r="M21" t="str">
            <v>200126</v>
          </cell>
          <cell r="N21">
            <v>0.16899999999999998</v>
          </cell>
          <cell r="O21" t="str">
            <v>200127</v>
          </cell>
          <cell r="P21">
            <v>0.98</v>
          </cell>
          <cell r="Q21" t="str">
            <v>200139</v>
          </cell>
          <cell r="R21">
            <v>18.621891000000002</v>
          </cell>
          <cell r="S21" t="str">
            <v>200127</v>
          </cell>
          <cell r="T21">
            <v>0.28999999999999998</v>
          </cell>
          <cell r="U21" t="str">
            <v>200307</v>
          </cell>
          <cell r="V21">
            <v>83.01</v>
          </cell>
          <cell r="W21" t="str">
            <v>200201</v>
          </cell>
          <cell r="X21">
            <v>312.24</v>
          </cell>
          <cell r="Y21" t="str">
            <v>200201</v>
          </cell>
          <cell r="Z21">
            <v>315.06000000000006</v>
          </cell>
          <cell r="AA21" t="str">
            <v>200127</v>
          </cell>
          <cell r="AB21">
            <v>0.19500000000000001</v>
          </cell>
          <cell r="AC21" t="str">
            <v>200126</v>
          </cell>
          <cell r="AD21">
            <v>0.04</v>
          </cell>
          <cell r="AE21" t="str">
            <v>200127</v>
          </cell>
          <cell r="AF21">
            <v>0.25</v>
          </cell>
          <cell r="AG21" t="str">
            <v>200127</v>
          </cell>
          <cell r="AH21">
            <v>0.23699999999999999</v>
          </cell>
          <cell r="AI21" t="str">
            <v>200301</v>
          </cell>
          <cell r="AJ21">
            <v>665.51999999999975</v>
          </cell>
          <cell r="AK21">
            <v>200125</v>
          </cell>
          <cell r="AL21">
            <v>0.3735</v>
          </cell>
          <cell r="AM21" t="str">
            <v>200301</v>
          </cell>
          <cell r="AN21">
            <v>286.26999999999992</v>
          </cell>
          <cell r="AO21" t="str">
            <v>200119</v>
          </cell>
          <cell r="AP21">
            <v>0.156</v>
          </cell>
          <cell r="AQ21" t="str">
            <v>200125</v>
          </cell>
          <cell r="AR21">
            <v>0.111</v>
          </cell>
          <cell r="AS21" t="str">
            <v>200129</v>
          </cell>
          <cell r="AT21">
            <v>7.0000000000000001E-3</v>
          </cell>
          <cell r="AU21" t="str">
            <v>200126</v>
          </cell>
          <cell r="AV21">
            <v>7.3999999999999996E-2</v>
          </cell>
          <cell r="AW21" t="str">
            <v>200126</v>
          </cell>
          <cell r="AX21">
            <v>3.7000000000000005E-2</v>
          </cell>
          <cell r="AY21" t="str">
            <v>200127</v>
          </cell>
          <cell r="AZ21">
            <v>0.186</v>
          </cell>
          <cell r="BA21" t="str">
            <v>200123</v>
          </cell>
          <cell r="BB21">
            <v>1.964</v>
          </cell>
          <cell r="BC21" t="str">
            <v>200133</v>
          </cell>
          <cell r="BD21">
            <v>5.0000000000000001E-3</v>
          </cell>
          <cell r="BE21" t="str">
            <v>200123</v>
          </cell>
          <cell r="BF21">
            <v>5.25</v>
          </cell>
          <cell r="BG21" t="str">
            <v>200135</v>
          </cell>
          <cell r="BH21">
            <v>0.13</v>
          </cell>
          <cell r="BI21" t="str">
            <v>200125</v>
          </cell>
          <cell r="BJ21">
            <v>0.12890000000000001</v>
          </cell>
          <cell r="BK21" t="str">
            <v>200121</v>
          </cell>
          <cell r="BL21">
            <v>0.111</v>
          </cell>
          <cell r="BM21" t="str">
            <v>200201</v>
          </cell>
          <cell r="BN21">
            <v>531.14</v>
          </cell>
          <cell r="BO21" t="str">
            <v>200127</v>
          </cell>
          <cell r="BP21">
            <v>0.14000000000000001</v>
          </cell>
          <cell r="BQ21" t="str">
            <v>200125</v>
          </cell>
          <cell r="BR21">
            <v>5.3999999999999999E-2</v>
          </cell>
          <cell r="BS21" t="str">
            <v>200126</v>
          </cell>
          <cell r="BT21">
            <v>2.1999999999999999E-2</v>
          </cell>
          <cell r="BU21" t="str">
            <v>200126</v>
          </cell>
          <cell r="BV21">
            <v>0.05</v>
          </cell>
          <cell r="BW21" t="str">
            <v>200126</v>
          </cell>
          <cell r="BX21">
            <v>6.4000000000000001E-2</v>
          </cell>
          <cell r="BY21" t="str">
            <v>200127</v>
          </cell>
          <cell r="BZ21">
            <v>0.13</v>
          </cell>
          <cell r="CA21" t="str">
            <v>200127</v>
          </cell>
          <cell r="CB21">
            <v>0.122</v>
          </cell>
          <cell r="CC21" t="str">
            <v>200307</v>
          </cell>
          <cell r="CD21">
            <v>145.13999999999999</v>
          </cell>
          <cell r="CE21" t="str">
            <v>200126</v>
          </cell>
          <cell r="CF21">
            <v>0.32</v>
          </cell>
          <cell r="CG21" t="str">
            <v>200133</v>
          </cell>
          <cell r="CH21">
            <v>2E-3</v>
          </cell>
          <cell r="CI21" t="str">
            <v>200126</v>
          </cell>
          <cell r="CJ21">
            <v>0.34499999999999997</v>
          </cell>
          <cell r="CK21" t="str">
            <v>200127</v>
          </cell>
          <cell r="CL21">
            <v>0.15</v>
          </cell>
          <cell r="CM21" t="str">
            <v>200128</v>
          </cell>
          <cell r="CN21">
            <v>2E-3</v>
          </cell>
          <cell r="CO21" t="str">
            <v>200126</v>
          </cell>
          <cell r="CP21">
            <v>4.2000000000000003E-2</v>
          </cell>
          <cell r="CQ21" t="str">
            <v>200129</v>
          </cell>
          <cell r="CR21">
            <v>1E-3</v>
          </cell>
          <cell r="CS21" t="str">
            <v>200135</v>
          </cell>
          <cell r="CT21">
            <v>0.23</v>
          </cell>
          <cell r="CU21" t="str">
            <v>200136</v>
          </cell>
          <cell r="CV21">
            <v>0.31</v>
          </cell>
          <cell r="CW21" t="str">
            <v>200140</v>
          </cell>
          <cell r="CX21">
            <v>3.8195410000000005</v>
          </cell>
          <cell r="CY21" t="str">
            <v>200126</v>
          </cell>
          <cell r="CZ21">
            <v>8.8999999999999996E-2</v>
          </cell>
          <cell r="DA21" t="str">
            <v>200135</v>
          </cell>
          <cell r="DB21">
            <v>0.88400000000000012</v>
          </cell>
          <cell r="DC21" t="str">
            <v>200125</v>
          </cell>
          <cell r="DD21">
            <v>0.26700000000000002</v>
          </cell>
          <cell r="DE21" t="str">
            <v>200126</v>
          </cell>
          <cell r="DF21">
            <v>0.32200000000000001</v>
          </cell>
          <cell r="DG21" t="str">
            <v>200127</v>
          </cell>
          <cell r="DH21">
            <v>0.60000000000000009</v>
          </cell>
          <cell r="DI21" t="str">
            <v>200121</v>
          </cell>
          <cell r="DJ21">
            <v>1.3000000000000001E-2</v>
          </cell>
        </row>
        <row r="22">
          <cell r="A22" t="str">
            <v>200135</v>
          </cell>
          <cell r="B22">
            <v>0.65</v>
          </cell>
          <cell r="C22" t="str">
            <v>200126</v>
          </cell>
          <cell r="D22">
            <v>0.43400000000000005</v>
          </cell>
          <cell r="E22" t="str">
            <v>200135</v>
          </cell>
          <cell r="F22">
            <v>0.16600000000000001</v>
          </cell>
          <cell r="G22" t="str">
            <v>200301</v>
          </cell>
          <cell r="H22">
            <v>42.849999999999994</v>
          </cell>
          <cell r="I22">
            <v>200140</v>
          </cell>
          <cell r="J22">
            <v>5.38</v>
          </cell>
          <cell r="K22" t="str">
            <v>200128</v>
          </cell>
          <cell r="L22">
            <v>0.307</v>
          </cell>
          <cell r="M22" t="str">
            <v>200127</v>
          </cell>
          <cell r="N22">
            <v>0.47899999999999998</v>
          </cell>
          <cell r="O22" t="str">
            <v>200128</v>
          </cell>
          <cell r="P22">
            <v>0.48599999999999999</v>
          </cell>
          <cell r="Q22" t="str">
            <v>200140</v>
          </cell>
          <cell r="R22">
            <v>0.97546100000000013</v>
          </cell>
          <cell r="S22" t="str">
            <v>200128</v>
          </cell>
          <cell r="T22">
            <v>0.23700000000000002</v>
          </cell>
          <cell r="U22" t="str">
            <v>200308</v>
          </cell>
          <cell r="V22">
            <v>74.56</v>
          </cell>
          <cell r="W22" t="str">
            <v>200201.</v>
          </cell>
          <cell r="X22">
            <v>40</v>
          </cell>
          <cell r="Y22" t="str">
            <v>200201.</v>
          </cell>
          <cell r="Z22">
            <v>60</v>
          </cell>
          <cell r="AA22" t="str">
            <v>200128</v>
          </cell>
          <cell r="AB22">
            <v>0.16</v>
          </cell>
          <cell r="AC22" t="str">
            <v>200127</v>
          </cell>
          <cell r="AD22">
            <v>0.08</v>
          </cell>
          <cell r="AE22" t="str">
            <v>200128</v>
          </cell>
          <cell r="AF22">
            <v>0.255</v>
          </cell>
          <cell r="AG22" t="str">
            <v>200135</v>
          </cell>
          <cell r="AH22">
            <v>1.1579999999999999</v>
          </cell>
          <cell r="AI22" t="str">
            <v>200307</v>
          </cell>
          <cell r="AJ22">
            <v>49.199999999999996</v>
          </cell>
          <cell r="AK22" t="str">
            <v>200126</v>
          </cell>
          <cell r="AL22">
            <v>0.47</v>
          </cell>
          <cell r="AM22" t="str">
            <v>200307</v>
          </cell>
          <cell r="AN22">
            <v>140.50000000000006</v>
          </cell>
          <cell r="AO22" t="str">
            <v>200121</v>
          </cell>
          <cell r="AP22">
            <v>4.2999999999999997E-2</v>
          </cell>
          <cell r="AQ22" t="str">
            <v>200126</v>
          </cell>
          <cell r="AR22">
            <v>1.0999999999999999E-2</v>
          </cell>
          <cell r="AS22" t="str">
            <v>200133</v>
          </cell>
          <cell r="AT22">
            <v>2E-3</v>
          </cell>
          <cell r="AU22" t="str">
            <v>200127</v>
          </cell>
          <cell r="AV22">
            <v>0.10500000000000001</v>
          </cell>
          <cell r="AW22" t="str">
            <v>200127</v>
          </cell>
          <cell r="AX22">
            <v>0.14300000000000002</v>
          </cell>
          <cell r="AY22" t="str">
            <v>200128</v>
          </cell>
          <cell r="AZ22">
            <v>0.20899999999999999</v>
          </cell>
          <cell r="BA22" t="str">
            <v>.200123..</v>
          </cell>
          <cell r="BB22">
            <v>0.85</v>
          </cell>
          <cell r="BC22" t="str">
            <v>200135</v>
          </cell>
          <cell r="BD22">
            <v>0.17199999999999999</v>
          </cell>
          <cell r="BE22" t="str">
            <v>200125</v>
          </cell>
          <cell r="BF22">
            <v>0.35100000000000009</v>
          </cell>
          <cell r="BG22" t="str">
            <v>200136</v>
          </cell>
          <cell r="BH22">
            <v>0.34</v>
          </cell>
          <cell r="BI22" t="str">
            <v>200127</v>
          </cell>
          <cell r="BJ22">
            <v>6.8000000000000005E-2</v>
          </cell>
          <cell r="BK22" t="str">
            <v>200123</v>
          </cell>
          <cell r="BL22">
            <v>0.94</v>
          </cell>
          <cell r="BM22" t="str">
            <v>200201.</v>
          </cell>
          <cell r="BN22">
            <v>120</v>
          </cell>
          <cell r="BO22" t="str">
            <v>200128</v>
          </cell>
          <cell r="BP22">
            <v>0.22900000000000001</v>
          </cell>
          <cell r="BQ22" t="str">
            <v>200126</v>
          </cell>
          <cell r="BR22">
            <v>7.0000000000000007E-2</v>
          </cell>
          <cell r="BS22" t="str">
            <v>200127</v>
          </cell>
          <cell r="BT22">
            <v>1.2999999999999999E-2</v>
          </cell>
          <cell r="BU22" t="str">
            <v>200127</v>
          </cell>
          <cell r="BV22">
            <v>5.2000000000000005E-2</v>
          </cell>
          <cell r="BW22" t="str">
            <v>200127</v>
          </cell>
          <cell r="BX22">
            <v>0.33</v>
          </cell>
          <cell r="BY22" t="str">
            <v>200128</v>
          </cell>
          <cell r="BZ22">
            <v>0.29500000000000004</v>
          </cell>
          <cell r="CA22" t="str">
            <v>200128</v>
          </cell>
          <cell r="CB22">
            <v>0.11</v>
          </cell>
          <cell r="CE22" t="str">
            <v>200127</v>
          </cell>
          <cell r="CF22">
            <v>0.13</v>
          </cell>
          <cell r="CG22" t="str">
            <v>200135</v>
          </cell>
          <cell r="CH22">
            <v>0.53200000000000003</v>
          </cell>
          <cell r="CI22" t="str">
            <v>200127</v>
          </cell>
          <cell r="CJ22">
            <v>0.50700000000000001</v>
          </cell>
          <cell r="CK22" t="str">
            <v>200128</v>
          </cell>
          <cell r="CL22">
            <v>0.08</v>
          </cell>
          <cell r="CM22" t="str">
            <v>200133</v>
          </cell>
          <cell r="CN22">
            <v>1.7000000000000001E-2</v>
          </cell>
          <cell r="CO22" t="str">
            <v>200127</v>
          </cell>
          <cell r="CP22">
            <v>0.34799999999999998</v>
          </cell>
          <cell r="CQ22" t="str">
            <v>200133</v>
          </cell>
          <cell r="CR22">
            <v>0.1</v>
          </cell>
          <cell r="CS22" t="str">
            <v>200136</v>
          </cell>
          <cell r="CT22">
            <v>0.247</v>
          </cell>
          <cell r="CU22" t="str">
            <v>200139</v>
          </cell>
          <cell r="CV22">
            <v>16.613738999999999</v>
          </cell>
          <cell r="CW22" t="str">
            <v>200201</v>
          </cell>
          <cell r="CX22">
            <v>347.16</v>
          </cell>
          <cell r="CY22" t="str">
            <v>200127</v>
          </cell>
          <cell r="CZ22">
            <v>0.37</v>
          </cell>
          <cell r="DA22" t="str">
            <v>200136</v>
          </cell>
          <cell r="DB22">
            <v>2.4900000000000002</v>
          </cell>
          <cell r="DC22" t="str">
            <v>200126</v>
          </cell>
          <cell r="DD22">
            <v>0.153</v>
          </cell>
          <cell r="DE22" t="str">
            <v>200127</v>
          </cell>
          <cell r="DF22">
            <v>0.78</v>
          </cell>
          <cell r="DG22" t="str">
            <v>200128</v>
          </cell>
          <cell r="DH22">
            <v>0.41000000000000003</v>
          </cell>
          <cell r="DI22" t="str">
            <v>200123</v>
          </cell>
          <cell r="DJ22">
            <v>1.1349999999999998</v>
          </cell>
        </row>
        <row r="23">
          <cell r="A23" t="str">
            <v>200136</v>
          </cell>
          <cell r="B23">
            <v>1.18</v>
          </cell>
          <cell r="C23" t="str">
            <v>200127</v>
          </cell>
          <cell r="D23">
            <v>0.11</v>
          </cell>
          <cell r="E23" t="str">
            <v>200136</v>
          </cell>
          <cell r="F23">
            <v>0.17199999999999999</v>
          </cell>
          <cell r="G23" t="str">
            <v>200307</v>
          </cell>
          <cell r="H23">
            <v>13.14</v>
          </cell>
          <cell r="I23" t="str">
            <v>200201</v>
          </cell>
          <cell r="J23">
            <v>202.36999999999998</v>
          </cell>
          <cell r="K23" t="str">
            <v>200129</v>
          </cell>
          <cell r="L23">
            <v>6.0000000000000001E-3</v>
          </cell>
          <cell r="M23" t="str">
            <v>200128</v>
          </cell>
          <cell r="N23">
            <v>0.31000000000000005</v>
          </cell>
          <cell r="O23" t="str">
            <v>200129</v>
          </cell>
          <cell r="P23">
            <v>0.02</v>
          </cell>
          <cell r="Q23" t="str">
            <v>200201</v>
          </cell>
          <cell r="R23">
            <v>189.21999999999997</v>
          </cell>
          <cell r="S23" t="str">
            <v>200129</v>
          </cell>
          <cell r="T23">
            <v>2E-3</v>
          </cell>
          <cell r="U23" t="str">
            <v>20014001.</v>
          </cell>
          <cell r="V23">
            <v>2.2050000000000001</v>
          </cell>
          <cell r="W23" t="str">
            <v>200301</v>
          </cell>
          <cell r="X23">
            <v>250.23000000000008</v>
          </cell>
          <cell r="Y23" t="str">
            <v>200301</v>
          </cell>
          <cell r="Z23">
            <v>336.37999999999994</v>
          </cell>
          <cell r="AA23" t="str">
            <v>200129</v>
          </cell>
          <cell r="AB23">
            <v>7.0000000000000001E-3</v>
          </cell>
          <cell r="AC23" t="str">
            <v>200128</v>
          </cell>
          <cell r="AD23">
            <v>0.10300000000000001</v>
          </cell>
          <cell r="AE23" t="str">
            <v>200129</v>
          </cell>
          <cell r="AF23">
            <v>1E-3</v>
          </cell>
          <cell r="AG23" t="str">
            <v>200136</v>
          </cell>
          <cell r="AH23">
            <v>2.0409999999999999</v>
          </cell>
          <cell r="AI23" t="str">
            <v>200308</v>
          </cell>
          <cell r="AJ23">
            <v>51.589999999999996</v>
          </cell>
          <cell r="AK23" t="str">
            <v>200127</v>
          </cell>
          <cell r="AL23">
            <v>0.95499999999999996</v>
          </cell>
          <cell r="AO23" t="str">
            <v>200123</v>
          </cell>
          <cell r="AP23">
            <v>1.948</v>
          </cell>
          <cell r="AQ23" t="str">
            <v>200127</v>
          </cell>
          <cell r="AR23">
            <v>0.495</v>
          </cell>
          <cell r="AS23" t="str">
            <v>200135</v>
          </cell>
          <cell r="AT23">
            <v>0.52800000000000002</v>
          </cell>
          <cell r="AU23" t="str">
            <v>200128</v>
          </cell>
          <cell r="AV23">
            <v>0.20799999999999999</v>
          </cell>
          <cell r="AW23" t="str">
            <v>200128</v>
          </cell>
          <cell r="AX23">
            <v>8.2000000000000003E-2</v>
          </cell>
          <cell r="AY23" t="str">
            <v>200129</v>
          </cell>
          <cell r="AZ23">
            <v>7.0000000000000001E-3</v>
          </cell>
          <cell r="BA23" t="str">
            <v>200125</v>
          </cell>
          <cell r="BB23">
            <v>0.126</v>
          </cell>
          <cell r="BC23" t="str">
            <v>200136</v>
          </cell>
          <cell r="BD23">
            <v>0.25700000000000001</v>
          </cell>
          <cell r="BE23" t="str">
            <v>.200125.</v>
          </cell>
          <cell r="BF23">
            <v>2.76E-2</v>
          </cell>
          <cell r="BG23" t="str">
            <v>200139</v>
          </cell>
          <cell r="BH23">
            <v>9.6223949999999991</v>
          </cell>
          <cell r="BI23" t="str">
            <v>200128</v>
          </cell>
          <cell r="BJ23">
            <v>0.35</v>
          </cell>
          <cell r="BK23" t="str">
            <v>.200123.</v>
          </cell>
          <cell r="BL23">
            <v>2.11</v>
          </cell>
          <cell r="BM23" t="str">
            <v>..200201...</v>
          </cell>
          <cell r="BN23">
            <v>320</v>
          </cell>
          <cell r="BO23" t="str">
            <v>200129</v>
          </cell>
          <cell r="BP23">
            <v>1E-3</v>
          </cell>
          <cell r="BQ23" t="str">
            <v>200127</v>
          </cell>
          <cell r="BR23">
            <v>0.39300000000000002</v>
          </cell>
          <cell r="BS23" t="str">
            <v>200128</v>
          </cell>
          <cell r="BT23">
            <v>0.11899999999999999</v>
          </cell>
          <cell r="BU23" t="str">
            <v>200128</v>
          </cell>
          <cell r="BV23">
            <v>0.13</v>
          </cell>
          <cell r="BW23" t="str">
            <v>200128</v>
          </cell>
          <cell r="BX23">
            <v>0.496</v>
          </cell>
          <cell r="BY23" t="str">
            <v>200129</v>
          </cell>
          <cell r="BZ23">
            <v>1E-3</v>
          </cell>
          <cell r="CA23" t="str">
            <v>200129</v>
          </cell>
          <cell r="CB23">
            <v>1E-3</v>
          </cell>
          <cell r="CE23" t="str">
            <v>200128</v>
          </cell>
          <cell r="CF23">
            <v>0.47499999999999998</v>
          </cell>
          <cell r="CG23" t="str">
            <v>200136</v>
          </cell>
          <cell r="CH23">
            <v>0.42</v>
          </cell>
          <cell r="CI23" t="str">
            <v>200128</v>
          </cell>
          <cell r="CJ23">
            <v>0.97899999999999998</v>
          </cell>
          <cell r="CK23" t="str">
            <v>200129</v>
          </cell>
          <cell r="CL23">
            <v>1E-3</v>
          </cell>
          <cell r="CM23" t="str">
            <v>200135</v>
          </cell>
          <cell r="CN23">
            <v>0.45000000000000007</v>
          </cell>
          <cell r="CO23" t="str">
            <v>200128</v>
          </cell>
          <cell r="CP23">
            <v>0.23</v>
          </cell>
          <cell r="CQ23" t="str">
            <v>200135</v>
          </cell>
          <cell r="CR23">
            <v>0.51900000000000002</v>
          </cell>
          <cell r="CS23" t="str">
            <v>200139</v>
          </cell>
          <cell r="CT23">
            <v>12.523059</v>
          </cell>
          <cell r="CU23" t="str">
            <v>200140</v>
          </cell>
          <cell r="CV23">
            <v>0.87026899999999985</v>
          </cell>
          <cell r="CW23" t="str">
            <v>200301</v>
          </cell>
          <cell r="CX23">
            <v>1063.8199999999995</v>
          </cell>
          <cell r="CY23" t="str">
            <v>200128</v>
          </cell>
          <cell r="CZ23">
            <v>1.18</v>
          </cell>
          <cell r="DA23" t="str">
            <v>200139</v>
          </cell>
          <cell r="DB23">
            <v>38.498877</v>
          </cell>
          <cell r="DC23" t="str">
            <v>200127</v>
          </cell>
          <cell r="DD23">
            <v>0.13</v>
          </cell>
          <cell r="DE23" t="str">
            <v>200128</v>
          </cell>
          <cell r="DF23">
            <v>1.1099999999999999</v>
          </cell>
          <cell r="DG23" t="str">
            <v>200129</v>
          </cell>
          <cell r="DH23">
            <v>2E-3</v>
          </cell>
          <cell r="DI23" t="str">
            <v>200125</v>
          </cell>
          <cell r="DJ23">
            <v>0.21671000000000001</v>
          </cell>
        </row>
        <row r="24">
          <cell r="A24" t="str">
            <v>200139</v>
          </cell>
          <cell r="B24">
            <v>35.226332999999997</v>
          </cell>
          <cell r="C24" t="str">
            <v>200128</v>
          </cell>
          <cell r="D24">
            <v>0.29000000000000004</v>
          </cell>
          <cell r="E24" t="str">
            <v>200139</v>
          </cell>
          <cell r="F24">
            <v>7.8373709999999992</v>
          </cell>
          <cell r="G24" t="str">
            <v>200308</v>
          </cell>
          <cell r="H24">
            <v>8.84</v>
          </cell>
          <cell r="I24" t="str">
            <v>200301</v>
          </cell>
          <cell r="J24">
            <v>329.55</v>
          </cell>
          <cell r="K24" t="str">
            <v>200133.</v>
          </cell>
          <cell r="L24">
            <v>0</v>
          </cell>
          <cell r="M24" t="str">
            <v>200129</v>
          </cell>
          <cell r="N24">
            <v>0.02</v>
          </cell>
          <cell r="O24" t="str">
            <v>200133</v>
          </cell>
          <cell r="P24">
            <v>2E-3</v>
          </cell>
          <cell r="Q24" t="str">
            <v>200301</v>
          </cell>
          <cell r="R24">
            <v>193.82999999999998</v>
          </cell>
          <cell r="S24" t="str">
            <v>200133</v>
          </cell>
          <cell r="T24">
            <v>6.5000000000000002E-2</v>
          </cell>
          <cell r="U24" t="str">
            <v>20014002.</v>
          </cell>
          <cell r="V24">
            <v>2.11</v>
          </cell>
          <cell r="W24" t="str">
            <v>200307</v>
          </cell>
          <cell r="X24">
            <v>39.639999999999993</v>
          </cell>
          <cell r="Y24" t="str">
            <v>200307</v>
          </cell>
          <cell r="Z24">
            <v>61.51</v>
          </cell>
          <cell r="AA24" t="str">
            <v>200133</v>
          </cell>
          <cell r="AB24">
            <v>1E-3</v>
          </cell>
          <cell r="AC24" t="str">
            <v>200129</v>
          </cell>
          <cell r="AD24">
            <v>5.0000000000000001E-3</v>
          </cell>
          <cell r="AE24" t="str">
            <v>200133</v>
          </cell>
          <cell r="AF24">
            <v>4.5000000000000005E-2</v>
          </cell>
          <cell r="AG24" t="str">
            <v>200138</v>
          </cell>
          <cell r="AH24">
            <v>27.57</v>
          </cell>
          <cell r="AK24" t="str">
            <v>200128</v>
          </cell>
          <cell r="AL24">
            <v>1.1259999999999999</v>
          </cell>
          <cell r="AO24" t="str">
            <v>200125</v>
          </cell>
          <cell r="AP24">
            <v>0.10200000000000001</v>
          </cell>
          <cell r="AQ24" t="str">
            <v>200128</v>
          </cell>
          <cell r="AR24">
            <v>0.51</v>
          </cell>
          <cell r="AS24" t="str">
            <v>200136</v>
          </cell>
          <cell r="AT24">
            <v>0.85499999999999998</v>
          </cell>
          <cell r="AU24" t="str">
            <v>200129</v>
          </cell>
          <cell r="AV24">
            <v>1E-3</v>
          </cell>
          <cell r="AW24" t="str">
            <v>200129</v>
          </cell>
          <cell r="AX24">
            <v>5.0000000000000001E-3</v>
          </cell>
          <cell r="AY24" t="str">
            <v>200135</v>
          </cell>
          <cell r="AZ24">
            <v>0.64700000000000002</v>
          </cell>
          <cell r="BA24" t="str">
            <v>200126</v>
          </cell>
          <cell r="BB24">
            <v>0.13999999999999999</v>
          </cell>
          <cell r="BC24" t="str">
            <v>200139</v>
          </cell>
          <cell r="BD24">
            <v>4.5741240000000003</v>
          </cell>
          <cell r="BE24" t="str">
            <v>.200125..</v>
          </cell>
          <cell r="BF24">
            <v>0.34499999999999997</v>
          </cell>
          <cell r="BG24" t="str">
            <v>200140</v>
          </cell>
          <cell r="BH24">
            <v>0.50404499999999997</v>
          </cell>
          <cell r="BI24" t="str">
            <v>200129</v>
          </cell>
          <cell r="BJ24">
            <v>1E-3</v>
          </cell>
          <cell r="BK24" t="str">
            <v>200125</v>
          </cell>
          <cell r="BL24">
            <v>0.115</v>
          </cell>
          <cell r="BM24" t="str">
            <v>200301</v>
          </cell>
          <cell r="BN24">
            <v>454.72399999999988</v>
          </cell>
          <cell r="BO24" t="str">
            <v>200133</v>
          </cell>
          <cell r="BP24">
            <v>2E-3</v>
          </cell>
          <cell r="BQ24" t="str">
            <v>200128</v>
          </cell>
          <cell r="BR24">
            <v>0.62</v>
          </cell>
          <cell r="BS24" t="str">
            <v>200129</v>
          </cell>
          <cell r="BT24">
            <v>2E-3</v>
          </cell>
          <cell r="BU24" t="str">
            <v>200129</v>
          </cell>
          <cell r="BV24">
            <v>2E-3</v>
          </cell>
          <cell r="BW24" t="str">
            <v>200129</v>
          </cell>
          <cell r="BX24">
            <v>2E-3</v>
          </cell>
          <cell r="BY24" t="str">
            <v>200133</v>
          </cell>
          <cell r="BZ24">
            <v>2E-3</v>
          </cell>
          <cell r="CA24" t="str">
            <v>200135</v>
          </cell>
          <cell r="CB24">
            <v>0.82</v>
          </cell>
          <cell r="CE24" t="str">
            <v>200129</v>
          </cell>
          <cell r="CF24">
            <v>2.1000000000000001E-2</v>
          </cell>
          <cell r="CG24" t="str">
            <v>200139</v>
          </cell>
          <cell r="CH24">
            <v>11.06343</v>
          </cell>
          <cell r="CI24" t="str">
            <v>200129</v>
          </cell>
          <cell r="CJ24">
            <v>2.1999999999999999E-2</v>
          </cell>
          <cell r="CK24" t="str">
            <v>200133</v>
          </cell>
          <cell r="CL24">
            <v>2E-3</v>
          </cell>
          <cell r="CM24" t="str">
            <v>200136</v>
          </cell>
          <cell r="CN24">
            <v>0.39500000000000002</v>
          </cell>
          <cell r="CO24" t="str">
            <v>200129</v>
          </cell>
          <cell r="CP24">
            <v>1E-3</v>
          </cell>
          <cell r="CQ24" t="str">
            <v>200136</v>
          </cell>
          <cell r="CR24">
            <v>1.609</v>
          </cell>
          <cell r="CS24" t="str">
            <v>200140</v>
          </cell>
          <cell r="CT24">
            <v>0.65598900000000004</v>
          </cell>
          <cell r="CU24" t="str">
            <v>200201</v>
          </cell>
          <cell r="CV24">
            <v>135.14000000000001</v>
          </cell>
          <cell r="CW24" t="str">
            <v>200307</v>
          </cell>
          <cell r="CX24">
            <v>206.46</v>
          </cell>
          <cell r="CY24" t="str">
            <v>200129</v>
          </cell>
          <cell r="CZ24">
            <v>1.0999999999999999E-2</v>
          </cell>
          <cell r="DA24" t="str">
            <v>200140</v>
          </cell>
          <cell r="DB24">
            <v>2.016667</v>
          </cell>
          <cell r="DC24" t="str">
            <v>200128</v>
          </cell>
          <cell r="DD24">
            <v>0.34499999999999997</v>
          </cell>
          <cell r="DE24" t="str">
            <v>200129</v>
          </cell>
          <cell r="DF24">
            <v>2.5000000000000001E-2</v>
          </cell>
          <cell r="DG24" t="str">
            <v>200133</v>
          </cell>
          <cell r="DH24">
            <v>0.01</v>
          </cell>
          <cell r="DI24" t="str">
            <v>200126</v>
          </cell>
          <cell r="DJ24">
            <v>6.8999999999999992E-2</v>
          </cell>
        </row>
        <row r="25">
          <cell r="A25" t="str">
            <v>200140</v>
          </cell>
          <cell r="B25">
            <v>1.8452430000000002</v>
          </cell>
          <cell r="C25" t="str">
            <v>200129</v>
          </cell>
          <cell r="D25">
            <v>0.01</v>
          </cell>
          <cell r="E25" t="str">
            <v>200140</v>
          </cell>
          <cell r="F25">
            <v>0.41054099999999999</v>
          </cell>
          <cell r="I25" t="str">
            <v>200307</v>
          </cell>
          <cell r="J25">
            <v>58.56</v>
          </cell>
          <cell r="K25" t="str">
            <v>200134</v>
          </cell>
          <cell r="L25">
            <v>0</v>
          </cell>
          <cell r="M25" t="str">
            <v>200133</v>
          </cell>
          <cell r="N25">
            <v>2E-3</v>
          </cell>
          <cell r="O25" t="str">
            <v>200135</v>
          </cell>
          <cell r="P25">
            <v>1.37</v>
          </cell>
          <cell r="Q25" t="str">
            <v>200307</v>
          </cell>
          <cell r="R25">
            <v>51.379999999999995</v>
          </cell>
          <cell r="S25" t="str">
            <v>200135</v>
          </cell>
          <cell r="T25">
            <v>0.43100000000000005</v>
          </cell>
          <cell r="U25" t="str">
            <v>20014005.</v>
          </cell>
          <cell r="V25">
            <v>77.53</v>
          </cell>
          <cell r="W25" t="str">
            <v>200308</v>
          </cell>
          <cell r="X25">
            <v>68.88000000000001</v>
          </cell>
          <cell r="Y25" t="str">
            <v>200308</v>
          </cell>
          <cell r="Z25">
            <v>53.08</v>
          </cell>
          <cell r="AA25" t="str">
            <v>200135</v>
          </cell>
          <cell r="AB25">
            <v>0.48499999999999999</v>
          </cell>
          <cell r="AC25" t="str">
            <v>200135</v>
          </cell>
          <cell r="AD25">
            <v>0.14500000000000002</v>
          </cell>
          <cell r="AE25" t="str">
            <v>200135</v>
          </cell>
          <cell r="AF25">
            <v>0.78</v>
          </cell>
          <cell r="AG25" t="str">
            <v>200139</v>
          </cell>
          <cell r="AH25">
            <v>22.294205999999999</v>
          </cell>
          <cell r="AK25" t="str">
            <v>200129</v>
          </cell>
          <cell r="AL25">
            <v>2.3E-2</v>
          </cell>
          <cell r="AO25" t="str">
            <v>200126</v>
          </cell>
          <cell r="AP25">
            <v>0.33899999999999997</v>
          </cell>
          <cell r="AQ25" t="str">
            <v>200129</v>
          </cell>
          <cell r="AR25">
            <v>1E-3</v>
          </cell>
          <cell r="AS25" t="str">
            <v>200138</v>
          </cell>
          <cell r="AT25">
            <v>10.02</v>
          </cell>
          <cell r="AU25" t="str">
            <v>200133</v>
          </cell>
          <cell r="AV25">
            <v>2E-3</v>
          </cell>
          <cell r="AW25" t="str">
            <v>200133</v>
          </cell>
          <cell r="AX25">
            <v>1.0999999999999999E-2</v>
          </cell>
          <cell r="AY25" t="str">
            <v>200136</v>
          </cell>
          <cell r="AZ25">
            <v>1.1299999999999999</v>
          </cell>
          <cell r="BA25" t="str">
            <v>200127</v>
          </cell>
          <cell r="BB25">
            <v>0.51500000000000001</v>
          </cell>
          <cell r="BC25" t="str">
            <v>200140</v>
          </cell>
          <cell r="BD25">
            <v>0.23960400000000001</v>
          </cell>
          <cell r="BE25" t="str">
            <v>200126</v>
          </cell>
          <cell r="BF25">
            <v>0.15399999999999997</v>
          </cell>
          <cell r="BG25" t="str">
            <v>200201</v>
          </cell>
          <cell r="BH25">
            <v>47.39</v>
          </cell>
          <cell r="BI25" t="str">
            <v>200133</v>
          </cell>
          <cell r="BJ25">
            <v>2E-3</v>
          </cell>
          <cell r="BK25" t="str">
            <v>200126</v>
          </cell>
          <cell r="BL25">
            <v>0.14299999999999999</v>
          </cell>
          <cell r="BM25" t="str">
            <v>200307</v>
          </cell>
          <cell r="BN25">
            <v>391.2</v>
          </cell>
          <cell r="BO25" t="str">
            <v>200135</v>
          </cell>
          <cell r="BP25">
            <v>0.86699999999999999</v>
          </cell>
          <cell r="BQ25" t="str">
            <v>200129</v>
          </cell>
          <cell r="BR25">
            <v>1.6E-2</v>
          </cell>
          <cell r="BS25" t="str">
            <v>200133</v>
          </cell>
          <cell r="BT25">
            <v>5.0000000000000001E-3</v>
          </cell>
          <cell r="BU25" t="str">
            <v>200133</v>
          </cell>
          <cell r="BV25">
            <v>2E-3</v>
          </cell>
          <cell r="BW25" t="str">
            <v>200133</v>
          </cell>
          <cell r="BX25">
            <v>5.0000000000000001E-3</v>
          </cell>
          <cell r="BY25" t="str">
            <v>200135</v>
          </cell>
          <cell r="BZ25">
            <v>0.42300000000000004</v>
          </cell>
          <cell r="CA25" t="str">
            <v>200136</v>
          </cell>
          <cell r="CB25">
            <v>1.37</v>
          </cell>
          <cell r="CE25" t="str">
            <v>200133</v>
          </cell>
          <cell r="CF25">
            <v>1.0999999999999999E-2</v>
          </cell>
          <cell r="CG25" t="str">
            <v>200140</v>
          </cell>
          <cell r="CH25">
            <v>0.57952999999999999</v>
          </cell>
          <cell r="CI25" t="str">
            <v>200133</v>
          </cell>
          <cell r="CJ25">
            <v>1E-3</v>
          </cell>
          <cell r="CK25" t="str">
            <v>200135</v>
          </cell>
          <cell r="CL25">
            <v>0.72299999999999998</v>
          </cell>
          <cell r="CM25" t="str">
            <v>200139</v>
          </cell>
          <cell r="CN25">
            <v>11.388824999999997</v>
          </cell>
          <cell r="CO25" t="str">
            <v>200133</v>
          </cell>
          <cell r="CP25">
            <v>1E-3</v>
          </cell>
          <cell r="CQ25" t="str">
            <v>200139</v>
          </cell>
          <cell r="CR25">
            <v>13.443462</v>
          </cell>
          <cell r="CS25" t="str">
            <v>200201</v>
          </cell>
          <cell r="CT25">
            <v>136.61000000000001</v>
          </cell>
          <cell r="CU25" t="str">
            <v>200301</v>
          </cell>
          <cell r="CV25">
            <v>107.46999999999998</v>
          </cell>
          <cell r="CW25" t="str">
            <v>.20014001..</v>
          </cell>
          <cell r="CX25">
            <v>23.350999999999999</v>
          </cell>
          <cell r="CY25" t="str">
            <v>200133</v>
          </cell>
          <cell r="CZ25">
            <v>1E-3</v>
          </cell>
          <cell r="DA25" t="str">
            <v>200201</v>
          </cell>
          <cell r="DB25">
            <v>168.51000000000002</v>
          </cell>
          <cell r="DC25" t="str">
            <v>200129</v>
          </cell>
          <cell r="DD25">
            <v>2E-3</v>
          </cell>
          <cell r="DE25" t="str">
            <v>200133</v>
          </cell>
          <cell r="DF25">
            <v>0.26</v>
          </cell>
          <cell r="DG25" t="str">
            <v>200135</v>
          </cell>
          <cell r="DH25">
            <v>0.62</v>
          </cell>
          <cell r="DI25" t="str">
            <v>200127</v>
          </cell>
          <cell r="DJ25">
            <v>0.67900000000000005</v>
          </cell>
        </row>
        <row r="26">
          <cell r="A26" t="str">
            <v>200201</v>
          </cell>
          <cell r="B26">
            <v>239.51000000000002</v>
          </cell>
          <cell r="C26" t="str">
            <v>200133</v>
          </cell>
          <cell r="D26">
            <v>0.01</v>
          </cell>
          <cell r="E26" t="str">
            <v>200201</v>
          </cell>
          <cell r="F26">
            <v>30.210000000000004</v>
          </cell>
          <cell r="I26" t="str">
            <v>20014001.</v>
          </cell>
          <cell r="J26">
            <v>3.5000000000000003E-2</v>
          </cell>
          <cell r="K26" t="str">
            <v>200135</v>
          </cell>
          <cell r="L26">
            <v>1.8000000000000003</v>
          </cell>
          <cell r="M26" t="str">
            <v>200135</v>
          </cell>
          <cell r="N26">
            <v>0.77799999999999991</v>
          </cell>
          <cell r="O26" t="str">
            <v>200136</v>
          </cell>
          <cell r="P26">
            <v>2.71</v>
          </cell>
          <cell r="Q26" t="str">
            <v>200308</v>
          </cell>
          <cell r="R26">
            <v>46.44</v>
          </cell>
          <cell r="S26" t="str">
            <v>200136</v>
          </cell>
          <cell r="T26">
            <v>0.753</v>
          </cell>
          <cell r="U26">
            <v>20014007</v>
          </cell>
          <cell r="V26">
            <v>1.48</v>
          </cell>
          <cell r="W26" t="str">
            <v>..20014002...</v>
          </cell>
          <cell r="X26">
            <v>2.0636000000000001</v>
          </cell>
          <cell r="Y26" t="str">
            <v>...20014005...</v>
          </cell>
          <cell r="Z26">
            <v>3</v>
          </cell>
          <cell r="AA26" t="str">
            <v>200136</v>
          </cell>
          <cell r="AB26">
            <v>0.35599999999999998</v>
          </cell>
          <cell r="AC26" t="str">
            <v>200136</v>
          </cell>
          <cell r="AD26">
            <v>0.29100000000000004</v>
          </cell>
          <cell r="AE26" t="str">
            <v>200136</v>
          </cell>
          <cell r="AF26">
            <v>1.018</v>
          </cell>
          <cell r="AG26" t="str">
            <v>200140</v>
          </cell>
          <cell r="AH26">
            <v>1.167826</v>
          </cell>
          <cell r="AK26" t="str">
            <v>200133</v>
          </cell>
          <cell r="AL26">
            <v>3.9E-2</v>
          </cell>
          <cell r="AO26" t="str">
            <v>200127</v>
          </cell>
          <cell r="AP26">
            <v>0.52</v>
          </cell>
          <cell r="AQ26" t="str">
            <v>200133</v>
          </cell>
          <cell r="AR26">
            <v>2E-3</v>
          </cell>
          <cell r="AS26" t="str">
            <v>200139</v>
          </cell>
          <cell r="AT26">
            <v>15.107624999999995</v>
          </cell>
          <cell r="AU26" t="str">
            <v>200135</v>
          </cell>
          <cell r="AV26">
            <v>1.0669999999999999</v>
          </cell>
          <cell r="AW26" t="str">
            <v>200135</v>
          </cell>
          <cell r="AX26">
            <v>0.38999999999999996</v>
          </cell>
          <cell r="AY26" t="str">
            <v>200138</v>
          </cell>
          <cell r="AZ26">
            <v>49.379999999999995</v>
          </cell>
          <cell r="BA26" t="str">
            <v>200128</v>
          </cell>
          <cell r="BB26">
            <v>0.62</v>
          </cell>
          <cell r="BC26" t="str">
            <v>200201</v>
          </cell>
          <cell r="BD26">
            <v>28.64</v>
          </cell>
          <cell r="BE26" t="str">
            <v>200127</v>
          </cell>
          <cell r="BF26">
            <v>0.70799999999999996</v>
          </cell>
          <cell r="BG26" t="str">
            <v>200301</v>
          </cell>
          <cell r="BH26">
            <v>41.22999999999999</v>
          </cell>
          <cell r="BI26" t="str">
            <v>200135</v>
          </cell>
          <cell r="BJ26">
            <v>0.22699999999999998</v>
          </cell>
          <cell r="BK26" t="str">
            <v>200127</v>
          </cell>
          <cell r="BL26">
            <v>0.13500000000000001</v>
          </cell>
          <cell r="BM26" t="str">
            <v>200308</v>
          </cell>
          <cell r="BN26">
            <v>179.26</v>
          </cell>
          <cell r="BO26" t="str">
            <v>200136</v>
          </cell>
          <cell r="BP26">
            <v>1.8490000000000002</v>
          </cell>
          <cell r="BQ26" t="str">
            <v>200133</v>
          </cell>
          <cell r="BR26">
            <v>7.0000000000000007E-2</v>
          </cell>
          <cell r="BS26" t="str">
            <v>200135</v>
          </cell>
          <cell r="BT26">
            <v>0.47500000000000003</v>
          </cell>
          <cell r="BU26" t="str">
            <v>200135</v>
          </cell>
          <cell r="BV26">
            <v>0.64300000000000002</v>
          </cell>
          <cell r="BW26" t="str">
            <v>200135</v>
          </cell>
          <cell r="BX26">
            <v>0.24399999999999999</v>
          </cell>
          <cell r="BY26" t="str">
            <v>200136</v>
          </cell>
          <cell r="BZ26">
            <v>0.91999999999999993</v>
          </cell>
          <cell r="CA26" t="str">
            <v>200139</v>
          </cell>
          <cell r="CB26">
            <v>17.710784999999998</v>
          </cell>
          <cell r="CE26" t="str">
            <v>200135</v>
          </cell>
          <cell r="CF26">
            <v>2.5350000000000001</v>
          </cell>
          <cell r="CG26" t="str">
            <v>200201</v>
          </cell>
          <cell r="CH26">
            <v>76.8</v>
          </cell>
          <cell r="CI26" t="str">
            <v>200135</v>
          </cell>
          <cell r="CJ26">
            <v>0.76800000000000002</v>
          </cell>
          <cell r="CK26" t="str">
            <v>200136</v>
          </cell>
          <cell r="CL26">
            <v>1.105</v>
          </cell>
          <cell r="CM26" t="str">
            <v>200140</v>
          </cell>
          <cell r="CN26">
            <v>0.59657499999999997</v>
          </cell>
          <cell r="CO26" t="str">
            <v>200135</v>
          </cell>
          <cell r="CP26">
            <v>0.73299999999999998</v>
          </cell>
          <cell r="CQ26" t="str">
            <v>200140</v>
          </cell>
          <cell r="CR26">
            <v>0.70420199999999999</v>
          </cell>
          <cell r="CS26" t="str">
            <v>200301</v>
          </cell>
          <cell r="CT26">
            <v>86.34999999999998</v>
          </cell>
          <cell r="CU26" t="str">
            <v>200307</v>
          </cell>
          <cell r="CV26">
            <v>14.749999999999998</v>
          </cell>
          <cell r="CW26" t="str">
            <v>.20014002..</v>
          </cell>
          <cell r="CX26">
            <v>25.325500000000002</v>
          </cell>
          <cell r="CY26" t="str">
            <v>200135</v>
          </cell>
          <cell r="CZ26">
            <v>1.1679999999999999</v>
          </cell>
          <cell r="DA26" t="str">
            <v>200301</v>
          </cell>
          <cell r="DB26">
            <v>307.25000000000006</v>
          </cell>
          <cell r="DC26" t="str">
            <v>200133</v>
          </cell>
          <cell r="DD26">
            <v>1E-3</v>
          </cell>
          <cell r="DE26" t="str">
            <v>200134.</v>
          </cell>
          <cell r="DF26">
            <v>0.03</v>
          </cell>
          <cell r="DG26" t="str">
            <v>200136</v>
          </cell>
          <cell r="DH26">
            <v>1.6400000000000001</v>
          </cell>
          <cell r="DI26" t="str">
            <v>200128</v>
          </cell>
          <cell r="DJ26">
            <v>0.39500000000000002</v>
          </cell>
        </row>
        <row r="27">
          <cell r="A27" t="str">
            <v>200301</v>
          </cell>
          <cell r="B27">
            <v>269.18</v>
          </cell>
          <cell r="C27" t="str">
            <v>200135</v>
          </cell>
          <cell r="D27">
            <v>0.41300000000000003</v>
          </cell>
          <cell r="E27" t="str">
            <v>200301</v>
          </cell>
          <cell r="F27">
            <v>48.009999999999984</v>
          </cell>
          <cell r="I27" t="str">
            <v>20014002.</v>
          </cell>
          <cell r="J27">
            <v>0.28799999999999998</v>
          </cell>
          <cell r="K27" t="str">
            <v>200136</v>
          </cell>
          <cell r="L27">
            <v>4.3899999999999997</v>
          </cell>
          <cell r="M27" t="str">
            <v>200136</v>
          </cell>
          <cell r="N27">
            <v>1.573</v>
          </cell>
          <cell r="O27" t="str">
            <v>200139</v>
          </cell>
          <cell r="P27">
            <v>29.304144000000001</v>
          </cell>
          <cell r="S27" t="str">
            <v>200139</v>
          </cell>
          <cell r="T27">
            <v>10.059353999999999</v>
          </cell>
          <cell r="W27" t="str">
            <v>..20014005..</v>
          </cell>
          <cell r="X27">
            <v>0.14000000000000001</v>
          </cell>
          <cell r="AA27" t="str">
            <v>200139</v>
          </cell>
          <cell r="AB27">
            <v>20.639339999999997</v>
          </cell>
          <cell r="AC27" t="str">
            <v>200139</v>
          </cell>
          <cell r="AD27">
            <v>7.4004120000000002</v>
          </cell>
          <cell r="AE27" t="str">
            <v>200139</v>
          </cell>
          <cell r="AF27">
            <v>13.006503000000002</v>
          </cell>
          <cell r="AG27" t="str">
            <v>200201</v>
          </cell>
          <cell r="AH27">
            <v>263.76</v>
          </cell>
          <cell r="AK27" t="str">
            <v>200135</v>
          </cell>
          <cell r="AL27">
            <v>0.97299999999999998</v>
          </cell>
          <cell r="AO27" t="str">
            <v>200128</v>
          </cell>
          <cell r="AP27">
            <v>0.68900000000000006</v>
          </cell>
          <cell r="AQ27" t="str">
            <v>200135</v>
          </cell>
          <cell r="AR27">
            <v>1.171</v>
          </cell>
          <cell r="AS27" t="str">
            <v>200140</v>
          </cell>
          <cell r="AT27">
            <v>0.79137499999999994</v>
          </cell>
          <cell r="AU27" t="str">
            <v>200136</v>
          </cell>
          <cell r="AV27">
            <v>2.36</v>
          </cell>
          <cell r="AW27" t="str">
            <v>200136</v>
          </cell>
          <cell r="AX27">
            <v>0.21800000000000003</v>
          </cell>
          <cell r="AY27" t="str">
            <v>200139</v>
          </cell>
          <cell r="AZ27">
            <v>52.537346999999997</v>
          </cell>
          <cell r="BA27" t="str">
            <v>200129</v>
          </cell>
          <cell r="BB27">
            <v>3.3000000000000002E-2</v>
          </cell>
          <cell r="BC27" t="str">
            <v>200301</v>
          </cell>
          <cell r="BD27">
            <v>45.979999999999983</v>
          </cell>
          <cell r="BE27" t="str">
            <v>200128</v>
          </cell>
          <cell r="BF27">
            <v>2.5090000000000003</v>
          </cell>
          <cell r="BG27" t="str">
            <v>200307</v>
          </cell>
          <cell r="BH27">
            <v>3.62</v>
          </cell>
          <cell r="BI27" t="str">
            <v>200136</v>
          </cell>
          <cell r="BJ27">
            <v>0.57199999999999995</v>
          </cell>
          <cell r="BK27" t="str">
            <v>200128</v>
          </cell>
          <cell r="BL27">
            <v>0.24199999999999999</v>
          </cell>
          <cell r="BM27" t="str">
            <v>..20014002...</v>
          </cell>
          <cell r="BN27">
            <v>0.03</v>
          </cell>
          <cell r="BO27" t="str">
            <v>200139</v>
          </cell>
          <cell r="BP27">
            <v>34.947423000000001</v>
          </cell>
          <cell r="BQ27" t="str">
            <v>200135</v>
          </cell>
          <cell r="BR27">
            <v>1.3260000000000001</v>
          </cell>
          <cell r="BS27" t="str">
            <v>200136</v>
          </cell>
          <cell r="BT27">
            <v>0.97799999999999998</v>
          </cell>
          <cell r="BU27" t="str">
            <v>200136</v>
          </cell>
          <cell r="BV27">
            <v>0.52700000000000002</v>
          </cell>
          <cell r="BW27" t="str">
            <v>200136</v>
          </cell>
          <cell r="BX27">
            <v>0.58699999999999997</v>
          </cell>
          <cell r="BY27" t="str">
            <v>200139</v>
          </cell>
          <cell r="BZ27">
            <v>21.773574000000004</v>
          </cell>
          <cell r="CA27" t="str">
            <v>200140</v>
          </cell>
          <cell r="CB27">
            <v>0.92773499999999987</v>
          </cell>
          <cell r="CE27" t="str">
            <v>200136</v>
          </cell>
          <cell r="CF27">
            <v>3.9160000000000004</v>
          </cell>
          <cell r="CG27" t="str">
            <v>.200201..</v>
          </cell>
          <cell r="CH27">
            <v>16</v>
          </cell>
          <cell r="CI27" t="str">
            <v>200136</v>
          </cell>
          <cell r="CJ27">
            <v>1.052</v>
          </cell>
          <cell r="CK27" t="str">
            <v>200139</v>
          </cell>
          <cell r="CL27">
            <v>25.752689999999998</v>
          </cell>
          <cell r="CM27" t="str">
            <v>200201</v>
          </cell>
          <cell r="CN27">
            <v>49.27</v>
          </cell>
          <cell r="CO27" t="str">
            <v>200136</v>
          </cell>
          <cell r="CP27">
            <v>1.343</v>
          </cell>
          <cell r="CQ27" t="str">
            <v>200201</v>
          </cell>
          <cell r="CR27">
            <v>123.41999999999999</v>
          </cell>
          <cell r="CS27" t="str">
            <v>200307</v>
          </cell>
          <cell r="CT27">
            <v>9.9500000000000011</v>
          </cell>
          <cell r="CW27" t="str">
            <v>..20014002...</v>
          </cell>
          <cell r="CX27">
            <v>0.06</v>
          </cell>
          <cell r="CY27" t="str">
            <v>200136</v>
          </cell>
          <cell r="CZ27">
            <v>2.2799999999999998</v>
          </cell>
          <cell r="DA27" t="str">
            <v>200307</v>
          </cell>
          <cell r="DB27">
            <v>45</v>
          </cell>
          <cell r="DC27" t="str">
            <v>200135</v>
          </cell>
          <cell r="DD27">
            <v>1.5</v>
          </cell>
          <cell r="DE27" t="str">
            <v>200135</v>
          </cell>
          <cell r="DF27">
            <v>0.94</v>
          </cell>
          <cell r="DG27" t="str">
            <v>200138.</v>
          </cell>
          <cell r="DH27">
            <v>5.2</v>
          </cell>
          <cell r="DI27" t="str">
            <v>200129</v>
          </cell>
          <cell r="DJ27">
            <v>6.0000000000000001E-3</v>
          </cell>
        </row>
        <row r="28">
          <cell r="A28" t="str">
            <v>200307</v>
          </cell>
          <cell r="B28">
            <v>69.55</v>
          </cell>
          <cell r="C28" t="str">
            <v>200136</v>
          </cell>
          <cell r="D28">
            <v>0.56799999999999995</v>
          </cell>
          <cell r="E28" t="str">
            <v>200307</v>
          </cell>
          <cell r="F28">
            <v>11.02</v>
          </cell>
          <cell r="I28" t="str">
            <v>20014005.</v>
          </cell>
          <cell r="J28">
            <v>3.44</v>
          </cell>
          <cell r="K28" t="str">
            <v>200138</v>
          </cell>
          <cell r="L28">
            <v>9.9</v>
          </cell>
          <cell r="M28" t="str">
            <v>200139</v>
          </cell>
          <cell r="N28">
            <v>23.586489</v>
          </cell>
          <cell r="O28" t="str">
            <v>200140</v>
          </cell>
          <cell r="P28">
            <v>1.5350239999999999</v>
          </cell>
          <cell r="S28" t="str">
            <v>200140</v>
          </cell>
          <cell r="T28">
            <v>0.52693400000000001</v>
          </cell>
          <cell r="W28" t="str">
            <v>..20014005...</v>
          </cell>
          <cell r="X28">
            <v>30.681999999999999</v>
          </cell>
          <cell r="AA28" t="str">
            <v>200140</v>
          </cell>
          <cell r="AB28">
            <v>1.08114</v>
          </cell>
          <cell r="AC28" t="str">
            <v>200140</v>
          </cell>
          <cell r="AD28">
            <v>0.387652</v>
          </cell>
          <cell r="AE28" t="str">
            <v>200140</v>
          </cell>
          <cell r="AF28">
            <v>0.68131300000000006</v>
          </cell>
          <cell r="AG28" t="str">
            <v>200301</v>
          </cell>
          <cell r="AH28">
            <v>156.32999999999996</v>
          </cell>
          <cell r="AK28" t="str">
            <v>200136</v>
          </cell>
          <cell r="AL28">
            <v>2.1459999999999999</v>
          </cell>
          <cell r="AO28" t="str">
            <v>200129</v>
          </cell>
          <cell r="AP28">
            <v>1.0999999999999999E-2</v>
          </cell>
          <cell r="AQ28" t="str">
            <v>200136</v>
          </cell>
          <cell r="AR28">
            <v>1.6099999999999999</v>
          </cell>
          <cell r="AS28" t="str">
            <v>200201</v>
          </cell>
          <cell r="AT28">
            <v>138.46</v>
          </cell>
          <cell r="AU28" t="str">
            <v>200139</v>
          </cell>
          <cell r="AV28">
            <v>35.960796000000002</v>
          </cell>
          <cell r="AW28" t="str">
            <v>200139</v>
          </cell>
          <cell r="AX28">
            <v>14.884497000000001</v>
          </cell>
          <cell r="AY28" t="str">
            <v>200140</v>
          </cell>
          <cell r="AZ28">
            <v>2.7520370000000001</v>
          </cell>
          <cell r="BA28" t="str">
            <v>200133</v>
          </cell>
          <cell r="BB28">
            <v>9.7000000000000003E-2</v>
          </cell>
          <cell r="BC28" t="str">
            <v>200307</v>
          </cell>
          <cell r="BD28">
            <v>14.040000000000001</v>
          </cell>
          <cell r="BE28" t="str">
            <v>200129</v>
          </cell>
          <cell r="BF28">
            <v>7.0000000000000001E-3</v>
          </cell>
          <cell r="BG28" t="str">
            <v>200308</v>
          </cell>
          <cell r="BH28">
            <v>6.94</v>
          </cell>
          <cell r="BI28" t="str">
            <v>200139</v>
          </cell>
          <cell r="BJ28">
            <v>10.728737999999998</v>
          </cell>
          <cell r="BK28" t="str">
            <v>200133.</v>
          </cell>
          <cell r="BL28">
            <v>5.6959999999999997</v>
          </cell>
          <cell r="BM28" t="str">
            <v>..20014005...</v>
          </cell>
          <cell r="BN28">
            <v>3.121</v>
          </cell>
          <cell r="BO28" t="str">
            <v>200140</v>
          </cell>
          <cell r="BP28">
            <v>1.8306330000000002</v>
          </cell>
          <cell r="BQ28" t="str">
            <v>200136</v>
          </cell>
          <cell r="BR28">
            <v>2.5469999999999997</v>
          </cell>
          <cell r="BS28" t="str">
            <v>200139</v>
          </cell>
          <cell r="BT28">
            <v>9.0087930000000007</v>
          </cell>
          <cell r="BU28" t="str">
            <v>200139</v>
          </cell>
          <cell r="BV28">
            <v>19.495808999999998</v>
          </cell>
          <cell r="BW28" t="str">
            <v>200139</v>
          </cell>
          <cell r="BX28">
            <v>9.5852070000000005</v>
          </cell>
          <cell r="BY28" t="str">
            <v>200140</v>
          </cell>
          <cell r="BZ28">
            <v>1.1405540000000001</v>
          </cell>
          <cell r="CA28" t="str">
            <v>200201</v>
          </cell>
          <cell r="CB28">
            <v>188.30999999999997</v>
          </cell>
          <cell r="CE28" t="str">
            <v>200138</v>
          </cell>
          <cell r="CF28">
            <v>15.98</v>
          </cell>
          <cell r="CG28" t="str">
            <v>200301.</v>
          </cell>
          <cell r="CH28">
            <v>76.930000000000007</v>
          </cell>
          <cell r="CI28" t="str">
            <v>200139</v>
          </cell>
          <cell r="CJ28">
            <v>49.915593000000001</v>
          </cell>
          <cell r="CK28" t="str">
            <v>200140</v>
          </cell>
          <cell r="CL28">
            <v>1.3489899999999999</v>
          </cell>
          <cell r="CM28" t="str">
            <v>200301</v>
          </cell>
          <cell r="CN28">
            <v>52.74</v>
          </cell>
          <cell r="CO28" t="str">
            <v>200139</v>
          </cell>
          <cell r="CP28">
            <v>16.892649000000002</v>
          </cell>
          <cell r="CQ28" t="str">
            <v>200301</v>
          </cell>
          <cell r="CR28">
            <v>90.89</v>
          </cell>
          <cell r="CW28" t="str">
            <v>.20014005..</v>
          </cell>
          <cell r="CX28">
            <v>955.654</v>
          </cell>
          <cell r="CY28" t="str">
            <v>200139</v>
          </cell>
          <cell r="CZ28">
            <v>29.227908599999999</v>
          </cell>
          <cell r="DA28" t="str">
            <v>20014001.</v>
          </cell>
          <cell r="DB28">
            <v>0.2</v>
          </cell>
          <cell r="DC28" t="str">
            <v>200136</v>
          </cell>
          <cell r="DD28">
            <v>2.87</v>
          </cell>
          <cell r="DE28" t="str">
            <v>200136</v>
          </cell>
          <cell r="DF28">
            <v>0.8</v>
          </cell>
          <cell r="DG28" t="str">
            <v>200139</v>
          </cell>
          <cell r="DH28">
            <v>49.934187000000009</v>
          </cell>
          <cell r="DI28" t="str">
            <v>200133</v>
          </cell>
          <cell r="DJ28">
            <v>4.0000000000000001E-3</v>
          </cell>
        </row>
        <row r="29">
          <cell r="A29" t="str">
            <v>200308</v>
          </cell>
          <cell r="B29">
            <v>22.48</v>
          </cell>
          <cell r="C29" t="str">
            <v>200139</v>
          </cell>
          <cell r="D29">
            <v>26.645201999999998</v>
          </cell>
          <cell r="I29">
            <v>20014007</v>
          </cell>
          <cell r="J29">
            <v>0.32</v>
          </cell>
          <cell r="K29" t="str">
            <v>200139</v>
          </cell>
          <cell r="L29">
            <v>80.725850999999977</v>
          </cell>
          <cell r="M29" t="str">
            <v>200140</v>
          </cell>
          <cell r="N29">
            <v>1.235519</v>
          </cell>
          <cell r="O29" t="str">
            <v>200201</v>
          </cell>
          <cell r="P29">
            <v>197.33999999999997</v>
          </cell>
          <cell r="S29" t="str">
            <v>200201</v>
          </cell>
          <cell r="T29">
            <v>65.78</v>
          </cell>
          <cell r="W29" t="str">
            <v>.20014007.</v>
          </cell>
          <cell r="X29">
            <v>0.151</v>
          </cell>
          <cell r="AA29" t="str">
            <v>200201</v>
          </cell>
          <cell r="AB29">
            <v>171.22000000000006</v>
          </cell>
          <cell r="AC29" t="str">
            <v>200201</v>
          </cell>
          <cell r="AD29">
            <v>27.97</v>
          </cell>
          <cell r="AE29" t="str">
            <v>200201</v>
          </cell>
          <cell r="AF29">
            <v>64.45</v>
          </cell>
          <cell r="AG29" t="str">
            <v>200307</v>
          </cell>
          <cell r="AH29">
            <v>50.85</v>
          </cell>
          <cell r="AK29" t="str">
            <v>200138</v>
          </cell>
          <cell r="AL29">
            <v>50.22</v>
          </cell>
          <cell r="AO29" t="str">
            <v>200133</v>
          </cell>
          <cell r="AP29">
            <v>1.3999999999999999E-2</v>
          </cell>
          <cell r="AQ29" t="str">
            <v>200138.</v>
          </cell>
          <cell r="AR29">
            <v>21.22</v>
          </cell>
          <cell r="AS29" t="str">
            <v>200301</v>
          </cell>
          <cell r="AT29">
            <v>70.859999999999985</v>
          </cell>
          <cell r="AU29" t="str">
            <v>200140</v>
          </cell>
          <cell r="AV29">
            <v>1.8837159999999999</v>
          </cell>
          <cell r="AW29" t="str">
            <v>200140</v>
          </cell>
          <cell r="AX29">
            <v>0.77968700000000013</v>
          </cell>
          <cell r="AY29" t="str">
            <v>200201</v>
          </cell>
          <cell r="AZ29">
            <v>350.20000000000005</v>
          </cell>
          <cell r="BA29" t="str">
            <v>200135</v>
          </cell>
          <cell r="BB29">
            <v>1.58</v>
          </cell>
          <cell r="BE29" t="str">
            <v>200133</v>
          </cell>
          <cell r="BF29">
            <v>3.7000000000000005E-2</v>
          </cell>
          <cell r="BI29" t="str">
            <v>200140</v>
          </cell>
          <cell r="BJ29">
            <v>0.561998</v>
          </cell>
          <cell r="BK29" t="str">
            <v>200135</v>
          </cell>
          <cell r="BL29">
            <v>0.57999999999999996</v>
          </cell>
          <cell r="BO29" t="str">
            <v>200201</v>
          </cell>
          <cell r="BP29">
            <v>190.71</v>
          </cell>
          <cell r="BQ29" t="str">
            <v>200138</v>
          </cell>
          <cell r="BR29">
            <v>7.77</v>
          </cell>
          <cell r="BS29" t="str">
            <v>200140</v>
          </cell>
          <cell r="BT29">
            <v>0.47190300000000007</v>
          </cell>
          <cell r="BU29" t="str">
            <v>200140</v>
          </cell>
          <cell r="BV29">
            <v>1.021239</v>
          </cell>
          <cell r="BW29" t="str">
            <v>200140</v>
          </cell>
          <cell r="BX29">
            <v>0.50209700000000002</v>
          </cell>
          <cell r="BY29" t="str">
            <v>200201</v>
          </cell>
          <cell r="BZ29">
            <v>84.33</v>
          </cell>
          <cell r="CA29" t="str">
            <v>200301</v>
          </cell>
          <cell r="CB29">
            <v>102.53</v>
          </cell>
          <cell r="CE29" t="str">
            <v>200139</v>
          </cell>
          <cell r="CF29">
            <v>35.086877999999984</v>
          </cell>
          <cell r="CG29" t="str">
            <v>.200307.</v>
          </cell>
          <cell r="CH29">
            <v>7.94</v>
          </cell>
          <cell r="CI29" t="str">
            <v>200140</v>
          </cell>
          <cell r="CJ29">
            <v>2.614703</v>
          </cell>
          <cell r="CK29" t="str">
            <v>200201</v>
          </cell>
          <cell r="CL29">
            <v>290.11</v>
          </cell>
          <cell r="CM29" t="str">
            <v>200307</v>
          </cell>
          <cell r="CN29">
            <v>10.87</v>
          </cell>
          <cell r="CO29" t="str">
            <v>200140</v>
          </cell>
          <cell r="CP29">
            <v>0.88487900000000008</v>
          </cell>
          <cell r="CQ29" t="str">
            <v>200307</v>
          </cell>
          <cell r="CR29">
            <v>14.07</v>
          </cell>
          <cell r="CW29" t="str">
            <v>..20014005...</v>
          </cell>
          <cell r="CX29">
            <v>1.83</v>
          </cell>
          <cell r="CY29" t="str">
            <v>200140</v>
          </cell>
          <cell r="CZ29">
            <v>1.5310306</v>
          </cell>
          <cell r="DA29" t="str">
            <v>20014002.</v>
          </cell>
          <cell r="DB29">
            <v>0.53200000000000003</v>
          </cell>
          <cell r="DC29" t="str">
            <v>200138</v>
          </cell>
          <cell r="DD29">
            <v>8.8000000000000007</v>
          </cell>
          <cell r="DE29" t="str">
            <v>200138</v>
          </cell>
          <cell r="DF29">
            <v>26.84</v>
          </cell>
          <cell r="DG29" t="str">
            <v>200140</v>
          </cell>
          <cell r="DH29">
            <v>2.6156770000000007</v>
          </cell>
          <cell r="DI29" t="str">
            <v>200135</v>
          </cell>
          <cell r="DJ29">
            <v>1.0189999999999999</v>
          </cell>
        </row>
        <row r="30">
          <cell r="A30" t="str">
            <v>..20014001...</v>
          </cell>
          <cell r="B30">
            <v>2E-3</v>
          </cell>
          <cell r="C30" t="str">
            <v>200140</v>
          </cell>
          <cell r="D30">
            <v>1.3957419999999998</v>
          </cell>
          <cell r="K30" t="str">
            <v>200140</v>
          </cell>
          <cell r="L30">
            <v>4.2286209999999995</v>
          </cell>
          <cell r="M30" t="str">
            <v>200201</v>
          </cell>
          <cell r="N30">
            <v>130.97999999999999</v>
          </cell>
          <cell r="O30" t="str">
            <v>200301</v>
          </cell>
          <cell r="P30">
            <v>205.10999999999996</v>
          </cell>
          <cell r="S30" t="str">
            <v>200301</v>
          </cell>
          <cell r="T30">
            <v>58.700000000000017</v>
          </cell>
          <cell r="AA30" t="str">
            <v>200301</v>
          </cell>
          <cell r="AB30">
            <v>117.85999999999999</v>
          </cell>
          <cell r="AC30" t="str">
            <v>200201.</v>
          </cell>
          <cell r="AD30">
            <v>50</v>
          </cell>
          <cell r="AE30" t="str">
            <v>200301</v>
          </cell>
          <cell r="AF30">
            <v>90.500000000000014</v>
          </cell>
          <cell r="AG30" t="str">
            <v>200308</v>
          </cell>
          <cell r="AH30">
            <v>19.59</v>
          </cell>
          <cell r="AK30" t="str">
            <v>200139</v>
          </cell>
          <cell r="AL30">
            <v>39.15896399999999</v>
          </cell>
          <cell r="AO30" t="str">
            <v>200135</v>
          </cell>
          <cell r="AP30">
            <v>1.476</v>
          </cell>
          <cell r="AQ30" t="str">
            <v>200139</v>
          </cell>
          <cell r="AR30">
            <v>17.608517999999993</v>
          </cell>
          <cell r="AS30" t="str">
            <v>200307</v>
          </cell>
          <cell r="AT30">
            <v>40.409999999999997</v>
          </cell>
          <cell r="AU30" t="str">
            <v>200201</v>
          </cell>
          <cell r="AV30">
            <v>155.55999999999997</v>
          </cell>
          <cell r="AW30" t="str">
            <v>200201</v>
          </cell>
          <cell r="AX30">
            <v>161.63000000000002</v>
          </cell>
          <cell r="AY30" t="str">
            <v>200301</v>
          </cell>
          <cell r="AZ30">
            <v>402.66</v>
          </cell>
          <cell r="BA30" t="str">
            <v>..200135...</v>
          </cell>
          <cell r="BB30">
            <v>0.5</v>
          </cell>
          <cell r="BE30" t="str">
            <v>200135</v>
          </cell>
          <cell r="BF30">
            <v>3.2410000000000001</v>
          </cell>
          <cell r="BI30" t="str">
            <v>200201</v>
          </cell>
          <cell r="BJ30">
            <v>69.47</v>
          </cell>
          <cell r="BK30" t="str">
            <v>..200135..</v>
          </cell>
          <cell r="BL30">
            <v>1.1200000000000001</v>
          </cell>
          <cell r="BO30" t="str">
            <v>200301</v>
          </cell>
          <cell r="BP30">
            <v>423.79</v>
          </cell>
          <cell r="BQ30" t="str">
            <v>200139</v>
          </cell>
          <cell r="BR30">
            <v>27.156537</v>
          </cell>
          <cell r="BS30" t="str">
            <v>200201</v>
          </cell>
          <cell r="BT30">
            <v>73.970000000000013</v>
          </cell>
          <cell r="BU30" t="str">
            <v>200201</v>
          </cell>
          <cell r="BV30">
            <v>240.54999999999995</v>
          </cell>
          <cell r="BW30" t="str">
            <v>200201</v>
          </cell>
          <cell r="BX30">
            <v>17.93</v>
          </cell>
          <cell r="BY30" t="str">
            <v>200301</v>
          </cell>
          <cell r="BZ30">
            <v>199.93000000000004</v>
          </cell>
          <cell r="CA30" t="str">
            <v>200307</v>
          </cell>
          <cell r="CB30">
            <v>16.62</v>
          </cell>
          <cell r="CE30" t="str">
            <v>200140</v>
          </cell>
          <cell r="CF30">
            <v>1.8379379999999994</v>
          </cell>
          <cell r="CG30" t="str">
            <v>200308.</v>
          </cell>
          <cell r="CH30">
            <v>10.68</v>
          </cell>
          <cell r="CI30" t="str">
            <v>200201</v>
          </cell>
          <cell r="CJ30">
            <v>329.27000000000004</v>
          </cell>
          <cell r="CK30" t="str">
            <v>200301</v>
          </cell>
          <cell r="CL30">
            <v>218.95999999999995</v>
          </cell>
          <cell r="CM30" t="str">
            <v>200308</v>
          </cell>
          <cell r="CN30">
            <v>12</v>
          </cell>
          <cell r="CO30" t="str">
            <v>200201</v>
          </cell>
          <cell r="CP30">
            <v>129.34</v>
          </cell>
          <cell r="CQ30" t="str">
            <v>200308</v>
          </cell>
          <cell r="CR30">
            <v>12.280000000000001</v>
          </cell>
          <cell r="CW30" t="str">
            <v>20014007.</v>
          </cell>
          <cell r="CX30">
            <v>19.995200000000001</v>
          </cell>
          <cell r="CY30" t="str">
            <v>200201</v>
          </cell>
          <cell r="CZ30">
            <v>264.46999999999997</v>
          </cell>
          <cell r="DA30" t="str">
            <v>20014005.</v>
          </cell>
          <cell r="DB30">
            <v>24.2</v>
          </cell>
          <cell r="DC30" t="str">
            <v>200139</v>
          </cell>
          <cell r="DD30">
            <v>41.566886999999994</v>
          </cell>
          <cell r="DE30" t="str">
            <v>200139</v>
          </cell>
          <cell r="DF30">
            <v>40.711562999999998</v>
          </cell>
          <cell r="DG30" t="str">
            <v>200201</v>
          </cell>
          <cell r="DH30">
            <v>327.7</v>
          </cell>
          <cell r="DI30" t="str">
            <v>200136</v>
          </cell>
          <cell r="DJ30">
            <v>1.827</v>
          </cell>
        </row>
        <row r="31">
          <cell r="A31" t="str">
            <v>..20014001..</v>
          </cell>
          <cell r="B31">
            <v>0.73699999999999999</v>
          </cell>
          <cell r="C31" t="str">
            <v>200201</v>
          </cell>
          <cell r="D31">
            <v>96.139999999999986</v>
          </cell>
          <cell r="K31" t="str">
            <v>200201</v>
          </cell>
          <cell r="L31">
            <v>554.01</v>
          </cell>
          <cell r="M31" t="str">
            <v>200301</v>
          </cell>
          <cell r="N31">
            <v>148.70999999999995</v>
          </cell>
          <cell r="O31" t="str">
            <v>200307</v>
          </cell>
          <cell r="P31">
            <v>40.5</v>
          </cell>
          <cell r="S31" t="str">
            <v>200307</v>
          </cell>
          <cell r="T31">
            <v>20.660000000000004</v>
          </cell>
          <cell r="AA31" t="str">
            <v>200307</v>
          </cell>
          <cell r="AB31">
            <v>25.08</v>
          </cell>
          <cell r="AC31" t="str">
            <v>200301</v>
          </cell>
          <cell r="AD31">
            <v>53.470000000000006</v>
          </cell>
          <cell r="AE31" t="str">
            <v>200307</v>
          </cell>
          <cell r="AF31">
            <v>26.1</v>
          </cell>
          <cell r="AK31" t="str">
            <v>200140</v>
          </cell>
          <cell r="AL31">
            <v>2.0512439999999996</v>
          </cell>
          <cell r="AO31" t="str">
            <v>200136</v>
          </cell>
          <cell r="AP31">
            <v>2.6799999999999997</v>
          </cell>
          <cell r="AQ31" t="str">
            <v>200140</v>
          </cell>
          <cell r="AR31">
            <v>0.92237799999999981</v>
          </cell>
          <cell r="AS31" t="str">
            <v>200308</v>
          </cell>
          <cell r="AT31">
            <v>33.590000000000003</v>
          </cell>
          <cell r="AU31">
            <v>200301</v>
          </cell>
          <cell r="AV31">
            <v>297.14999999999998</v>
          </cell>
          <cell r="AW31" t="str">
            <v>200301</v>
          </cell>
          <cell r="AX31">
            <v>104.05</v>
          </cell>
          <cell r="AY31" t="str">
            <v>200307</v>
          </cell>
          <cell r="AZ31">
            <v>114.37</v>
          </cell>
          <cell r="BA31" t="str">
            <v>200136</v>
          </cell>
          <cell r="BB31">
            <v>1.8360000000000001</v>
          </cell>
          <cell r="BE31" t="str">
            <v>200136</v>
          </cell>
          <cell r="BF31">
            <v>5.91</v>
          </cell>
          <cell r="BI31" t="str">
            <v>200301</v>
          </cell>
          <cell r="BJ31">
            <v>75.310000000000016</v>
          </cell>
          <cell r="BK31" t="str">
            <v>200136</v>
          </cell>
          <cell r="BL31">
            <v>1.24</v>
          </cell>
          <cell r="BO31" t="str">
            <v>200307</v>
          </cell>
          <cell r="BP31">
            <v>72.179999999999993</v>
          </cell>
          <cell r="BQ31" t="str">
            <v>200140</v>
          </cell>
          <cell r="BR31">
            <v>1.4225269999999997</v>
          </cell>
          <cell r="BS31" t="str">
            <v>200301</v>
          </cell>
          <cell r="BT31">
            <v>61.2</v>
          </cell>
          <cell r="BU31" t="str">
            <v>200301</v>
          </cell>
          <cell r="BV31">
            <v>175.38</v>
          </cell>
          <cell r="BW31" t="str">
            <v>200301</v>
          </cell>
          <cell r="BX31">
            <v>26.8</v>
          </cell>
          <cell r="BY31" t="str">
            <v>200307</v>
          </cell>
          <cell r="BZ31">
            <v>40.89</v>
          </cell>
          <cell r="CA31" t="str">
            <v>200308</v>
          </cell>
          <cell r="CB31">
            <v>16.899999999999999</v>
          </cell>
          <cell r="CE31" t="str">
            <v>200201</v>
          </cell>
          <cell r="CF31">
            <v>297.58</v>
          </cell>
          <cell r="CI31" t="str">
            <v>200301</v>
          </cell>
          <cell r="CJ31">
            <v>349.68000000000012</v>
          </cell>
          <cell r="CK31" t="str">
            <v>200307</v>
          </cell>
          <cell r="CL31">
            <v>69.31</v>
          </cell>
          <cell r="CO31" t="str">
            <v>200301</v>
          </cell>
          <cell r="CP31">
            <v>231.36999999999998</v>
          </cell>
          <cell r="CY31" t="str">
            <v>200301</v>
          </cell>
          <cell r="CZ31">
            <v>254.67000000000002</v>
          </cell>
          <cell r="DA31">
            <v>20014007</v>
          </cell>
          <cell r="DB31">
            <v>5.5E-2</v>
          </cell>
          <cell r="DC31" t="str">
            <v>200140</v>
          </cell>
          <cell r="DD31">
            <v>2.1773769999999995</v>
          </cell>
          <cell r="DE31" t="str">
            <v>200140</v>
          </cell>
          <cell r="DF31">
            <v>2.1325729999999998</v>
          </cell>
          <cell r="DG31" t="str">
            <v>200301</v>
          </cell>
          <cell r="DH31">
            <v>384.21</v>
          </cell>
          <cell r="DI31" t="str">
            <v>200138</v>
          </cell>
          <cell r="DJ31">
            <v>69.759999999999991</v>
          </cell>
        </row>
        <row r="32">
          <cell r="A32" t="str">
            <v>..20014002...</v>
          </cell>
          <cell r="B32">
            <v>3.0000000000000001E-3</v>
          </cell>
          <cell r="C32" t="str">
            <v>200201.</v>
          </cell>
          <cell r="D32">
            <v>62</v>
          </cell>
          <cell r="K32" t="str">
            <v>200301</v>
          </cell>
          <cell r="L32">
            <v>800.75000000000011</v>
          </cell>
          <cell r="M32" t="str">
            <v>200307</v>
          </cell>
          <cell r="N32">
            <v>13.839999999999998</v>
          </cell>
          <cell r="O32" t="str">
            <v>200308</v>
          </cell>
          <cell r="P32">
            <v>32.11</v>
          </cell>
          <cell r="AA32" t="str">
            <v>200308</v>
          </cell>
          <cell r="AB32">
            <v>23.71</v>
          </cell>
          <cell r="AC32" t="str">
            <v>200307</v>
          </cell>
          <cell r="AD32">
            <v>11.73</v>
          </cell>
          <cell r="AK32" t="str">
            <v>200201</v>
          </cell>
          <cell r="AL32">
            <v>239.83999999999997</v>
          </cell>
          <cell r="AO32" t="str">
            <v>200138</v>
          </cell>
          <cell r="AP32">
            <v>18.82</v>
          </cell>
          <cell r="AQ32" t="str">
            <v>200201</v>
          </cell>
          <cell r="AR32">
            <v>158.53000000000003</v>
          </cell>
          <cell r="AU32" t="str">
            <v>200307</v>
          </cell>
          <cell r="AV32">
            <v>28.12</v>
          </cell>
          <cell r="AW32" t="str">
            <v>200307</v>
          </cell>
          <cell r="AX32">
            <v>52.4</v>
          </cell>
          <cell r="AY32" t="str">
            <v>200308</v>
          </cell>
          <cell r="AZ32">
            <v>37.839999999999996</v>
          </cell>
          <cell r="BA32" t="str">
            <v>..200136...</v>
          </cell>
          <cell r="BB32">
            <v>1.1399999999999999</v>
          </cell>
          <cell r="BE32" t="str">
            <v>200138</v>
          </cell>
          <cell r="BF32">
            <v>16.66</v>
          </cell>
          <cell r="BI32" t="str">
            <v>200307</v>
          </cell>
          <cell r="BJ32">
            <v>32.659999999999997</v>
          </cell>
          <cell r="BK32" t="str">
            <v>..200136..</v>
          </cell>
          <cell r="BL32">
            <v>4.7E-2</v>
          </cell>
          <cell r="BQ32" t="str">
            <v>200201</v>
          </cell>
          <cell r="BR32">
            <v>338.44000000000005</v>
          </cell>
          <cell r="BS32" t="str">
            <v>200307</v>
          </cell>
          <cell r="BT32">
            <v>18.619999999999997</v>
          </cell>
          <cell r="BU32" t="str">
            <v>200307</v>
          </cell>
          <cell r="BV32">
            <v>24.95</v>
          </cell>
          <cell r="BW32" t="str">
            <v>200307</v>
          </cell>
          <cell r="BX32">
            <v>15.659999999999998</v>
          </cell>
          <cell r="BY32" t="str">
            <v>20014001.</v>
          </cell>
          <cell r="BZ32">
            <v>0.85</v>
          </cell>
          <cell r="CA32" t="str">
            <v>..20014002...</v>
          </cell>
          <cell r="CB32">
            <v>0.1225</v>
          </cell>
          <cell r="CE32" t="str">
            <v>200301</v>
          </cell>
          <cell r="CF32">
            <v>202.76999999999998</v>
          </cell>
          <cell r="CI32" t="str">
            <v>200307</v>
          </cell>
          <cell r="CJ32">
            <v>58.73</v>
          </cell>
          <cell r="CK32" t="str">
            <v>200308</v>
          </cell>
          <cell r="CL32">
            <v>82</v>
          </cell>
          <cell r="CO32" t="str">
            <v>200307</v>
          </cell>
          <cell r="CP32">
            <v>32.49</v>
          </cell>
          <cell r="CY32" t="str">
            <v>200307</v>
          </cell>
          <cell r="CZ32">
            <v>416.53</v>
          </cell>
          <cell r="DC32" t="str">
            <v>200201</v>
          </cell>
          <cell r="DD32">
            <v>261.35999999999996</v>
          </cell>
          <cell r="DE32" t="str">
            <v>200201</v>
          </cell>
          <cell r="DF32">
            <v>411.59999999999997</v>
          </cell>
          <cell r="DG32" t="str">
            <v>200307</v>
          </cell>
          <cell r="DH32">
            <v>42.589999999999996</v>
          </cell>
          <cell r="DI32" t="str">
            <v>200139</v>
          </cell>
          <cell r="DJ32">
            <v>25.148384999999998</v>
          </cell>
        </row>
        <row r="33">
          <cell r="A33" t="str">
            <v>..20014002..</v>
          </cell>
          <cell r="B33">
            <v>1.3089999999999999</v>
          </cell>
          <cell r="C33" t="str">
            <v>200301</v>
          </cell>
          <cell r="D33">
            <v>212.50000000000003</v>
          </cell>
          <cell r="K33" t="str">
            <v>200307</v>
          </cell>
          <cell r="L33">
            <v>75.319999999999979</v>
          </cell>
          <cell r="M33" t="str">
            <v>200308</v>
          </cell>
          <cell r="N33">
            <v>22.3</v>
          </cell>
          <cell r="AK33" t="str">
            <v>200301</v>
          </cell>
          <cell r="AL33">
            <v>293.87</v>
          </cell>
          <cell r="AO33" t="str">
            <v>200139</v>
          </cell>
          <cell r="AP33">
            <v>42.766200000000005</v>
          </cell>
          <cell r="AQ33" t="str">
            <v>200301</v>
          </cell>
          <cell r="AR33">
            <v>167.51</v>
          </cell>
          <cell r="AW33" t="str">
            <v>.20014005.</v>
          </cell>
          <cell r="AX33">
            <v>41.2</v>
          </cell>
          <cell r="AY33" t="str">
            <v>..20014005...</v>
          </cell>
          <cell r="AZ33">
            <v>2.29</v>
          </cell>
          <cell r="BA33" t="str">
            <v>200138</v>
          </cell>
          <cell r="BB33">
            <v>29.659999999999997</v>
          </cell>
          <cell r="BE33" t="str">
            <v>200139</v>
          </cell>
          <cell r="BF33">
            <v>83.48706</v>
          </cell>
          <cell r="BI33" t="str">
            <v>200308</v>
          </cell>
          <cell r="BJ33">
            <v>13.02</v>
          </cell>
          <cell r="BK33" t="str">
            <v>200139</v>
          </cell>
          <cell r="BL33">
            <v>118.08119699999999</v>
          </cell>
          <cell r="BQ33" t="str">
            <v>200301</v>
          </cell>
          <cell r="BR33">
            <v>211.35000000000005</v>
          </cell>
          <cell r="BS33" t="str">
            <v>200308</v>
          </cell>
          <cell r="BT33">
            <v>19.34</v>
          </cell>
          <cell r="BW33" t="str">
            <v>200308</v>
          </cell>
          <cell r="BX33">
            <v>19.580000000000002</v>
          </cell>
          <cell r="BY33" t="str">
            <v>20014005.</v>
          </cell>
          <cell r="BZ33">
            <v>2.31</v>
          </cell>
          <cell r="CA33" t="str">
            <v>..20014005...</v>
          </cell>
          <cell r="CB33">
            <v>4.2999999999999997E-2</v>
          </cell>
          <cell r="CE33" t="str">
            <v>200307</v>
          </cell>
          <cell r="CF33">
            <v>36.64</v>
          </cell>
          <cell r="CO33" t="str">
            <v>200308</v>
          </cell>
          <cell r="CP33">
            <v>2.44</v>
          </cell>
          <cell r="CY33" t="str">
            <v>20014001.</v>
          </cell>
          <cell r="CZ33">
            <v>1.1100000000000001</v>
          </cell>
          <cell r="DC33" t="str">
            <v>200301</v>
          </cell>
          <cell r="DD33">
            <v>322.88999999999993</v>
          </cell>
          <cell r="DE33" t="str">
            <v>200301</v>
          </cell>
          <cell r="DF33">
            <v>352.35000000000008</v>
          </cell>
          <cell r="DG33" t="str">
            <v>200308</v>
          </cell>
          <cell r="DH33">
            <v>26.21</v>
          </cell>
          <cell r="DI33" t="str">
            <v>200140</v>
          </cell>
          <cell r="DJ33">
            <v>1.3173349999999999</v>
          </cell>
        </row>
        <row r="34">
          <cell r="A34" t="str">
            <v>..20014005...</v>
          </cell>
          <cell r="B34">
            <v>4.8000000000000001E-2</v>
          </cell>
          <cell r="C34" t="str">
            <v>200307</v>
          </cell>
          <cell r="D34">
            <v>43.139999999999993</v>
          </cell>
          <cell r="K34" t="str">
            <v>200308</v>
          </cell>
          <cell r="L34">
            <v>94.66</v>
          </cell>
          <cell r="M34" t="str">
            <v>...20014005....</v>
          </cell>
          <cell r="N34">
            <v>0.59</v>
          </cell>
          <cell r="AK34" t="str">
            <v>200307</v>
          </cell>
          <cell r="AL34">
            <v>37.559999999999995</v>
          </cell>
          <cell r="AO34" t="str">
            <v>200140</v>
          </cell>
          <cell r="AP34">
            <v>2.2402000000000002</v>
          </cell>
          <cell r="AQ34" t="str">
            <v>200307</v>
          </cell>
          <cell r="AR34">
            <v>19.43</v>
          </cell>
          <cell r="BA34" t="str">
            <v>200139</v>
          </cell>
          <cell r="BB34">
            <v>40.748751000000013</v>
          </cell>
          <cell r="BE34" t="str">
            <v>200140</v>
          </cell>
          <cell r="BF34">
            <v>4.373260000000001</v>
          </cell>
          <cell r="BI34" t="str">
            <v>20014001.</v>
          </cell>
          <cell r="BJ34">
            <v>0.628</v>
          </cell>
          <cell r="BK34" t="str">
            <v>200140</v>
          </cell>
          <cell r="BL34">
            <v>6.1853869999999995</v>
          </cell>
          <cell r="BQ34" t="str">
            <v>200307</v>
          </cell>
          <cell r="BR34">
            <v>21.599999999999998</v>
          </cell>
          <cell r="BS34" t="str">
            <v>20014001.</v>
          </cell>
          <cell r="BT34">
            <v>0.10199999999999999</v>
          </cell>
          <cell r="CE34" t="str">
            <v>200308</v>
          </cell>
          <cell r="CF34">
            <v>97.19</v>
          </cell>
          <cell r="CY34" t="str">
            <v>20014002.</v>
          </cell>
          <cell r="CZ34">
            <v>2.0499999999999998</v>
          </cell>
          <cell r="DC34" t="str">
            <v>200307</v>
          </cell>
          <cell r="DD34">
            <v>103.51999999999998</v>
          </cell>
          <cell r="DE34" t="str">
            <v>200307</v>
          </cell>
          <cell r="DF34">
            <v>21.38</v>
          </cell>
          <cell r="DG34" t="str">
            <v>..20014005...</v>
          </cell>
          <cell r="DH34">
            <v>0.35699999999999998</v>
          </cell>
          <cell r="DI34" t="str">
            <v>200201</v>
          </cell>
          <cell r="DJ34">
            <v>252.86999999999998</v>
          </cell>
        </row>
        <row r="35">
          <cell r="A35" t="str">
            <v>..20014005..</v>
          </cell>
          <cell r="B35">
            <v>52.988999999999997</v>
          </cell>
          <cell r="C35" t="str">
            <v>200308</v>
          </cell>
          <cell r="D35">
            <v>18.619999999999997</v>
          </cell>
          <cell r="K35" t="str">
            <v>20014001.</v>
          </cell>
          <cell r="L35">
            <v>0.312</v>
          </cell>
          <cell r="AK35" t="str">
            <v>200308</v>
          </cell>
          <cell r="AL35">
            <v>25.73</v>
          </cell>
          <cell r="AO35" t="str">
            <v>200140.</v>
          </cell>
          <cell r="AP35">
            <v>42.2</v>
          </cell>
          <cell r="AQ35" t="str">
            <v>200308</v>
          </cell>
          <cell r="AR35">
            <v>37.69</v>
          </cell>
          <cell r="BA35" t="str">
            <v>200140</v>
          </cell>
          <cell r="BB35">
            <v>2.1345210000000008</v>
          </cell>
          <cell r="BE35" t="str">
            <v>200201</v>
          </cell>
          <cell r="BF35">
            <v>434.07999999999981</v>
          </cell>
          <cell r="BI35" t="str">
            <v>20014002.</v>
          </cell>
          <cell r="BJ35">
            <v>1.4079999999999999</v>
          </cell>
          <cell r="BK35" t="str">
            <v>200201</v>
          </cell>
          <cell r="BL35">
            <v>812.7700000000001</v>
          </cell>
          <cell r="BQ35" t="str">
            <v>200308</v>
          </cell>
          <cell r="BR35">
            <v>4.8600000000000003</v>
          </cell>
          <cell r="BS35" t="str">
            <v>20014002.</v>
          </cell>
          <cell r="BT35">
            <v>0.62</v>
          </cell>
          <cell r="CY35" t="str">
            <v>20014005.</v>
          </cell>
          <cell r="CZ35">
            <v>71.05</v>
          </cell>
          <cell r="DC35" t="str">
            <v>200308</v>
          </cell>
          <cell r="DD35">
            <v>22.830000000000002</v>
          </cell>
          <cell r="DE35" t="str">
            <v>200308</v>
          </cell>
          <cell r="DF35">
            <v>14.799999999999999</v>
          </cell>
          <cell r="DI35" t="str">
            <v>200301</v>
          </cell>
          <cell r="DJ35">
            <v>200.4</v>
          </cell>
        </row>
        <row r="36">
          <cell r="C36" t="str">
            <v>...20014005...</v>
          </cell>
          <cell r="D36">
            <v>4</v>
          </cell>
          <cell r="K36" t="str">
            <v>..20014001...</v>
          </cell>
          <cell r="L36">
            <v>7.0000000000000007E-2</v>
          </cell>
          <cell r="AO36" t="str">
            <v>200201.</v>
          </cell>
          <cell r="AP36">
            <v>251</v>
          </cell>
          <cell r="BA36" t="str">
            <v>200201</v>
          </cell>
          <cell r="BB36">
            <v>322.02000000000004</v>
          </cell>
          <cell r="BE36" t="str">
            <v>200301</v>
          </cell>
          <cell r="BF36">
            <v>636.44000000000005</v>
          </cell>
          <cell r="BI36" t="str">
            <v>20014005.</v>
          </cell>
          <cell r="BJ36">
            <v>68.92</v>
          </cell>
          <cell r="BK36" t="str">
            <v>200201.</v>
          </cell>
          <cell r="BL36">
            <v>80</v>
          </cell>
          <cell r="BQ36" t="str">
            <v>..20014005...</v>
          </cell>
          <cell r="BR36">
            <v>2.2400000000000002</v>
          </cell>
          <cell r="BS36" t="str">
            <v>20014005.</v>
          </cell>
          <cell r="BT36">
            <v>13.55</v>
          </cell>
          <cell r="CY36">
            <v>20014007</v>
          </cell>
          <cell r="CZ36">
            <v>1.194</v>
          </cell>
          <cell r="DE36" t="str">
            <v>.20014001.</v>
          </cell>
          <cell r="DF36">
            <v>42.543999999999997</v>
          </cell>
          <cell r="DI36" t="str">
            <v>200307</v>
          </cell>
          <cell r="DJ36">
            <v>87.350000000000009</v>
          </cell>
        </row>
        <row r="37">
          <cell r="C37" t="str">
            <v>.20014005..</v>
          </cell>
          <cell r="D37">
            <v>2.19</v>
          </cell>
          <cell r="K37" t="str">
            <v>20014002.</v>
          </cell>
          <cell r="L37">
            <v>0.12</v>
          </cell>
          <cell r="AO37" t="str">
            <v>200201</v>
          </cell>
          <cell r="AP37">
            <v>196.03</v>
          </cell>
          <cell r="BA37" t="str">
            <v>..200201..</v>
          </cell>
          <cell r="BB37">
            <v>78</v>
          </cell>
          <cell r="BE37" t="str">
            <v>200307</v>
          </cell>
          <cell r="BF37">
            <v>71.44</v>
          </cell>
          <cell r="BK37" t="str">
            <v>200301</v>
          </cell>
          <cell r="BL37">
            <v>624.11</v>
          </cell>
          <cell r="BS37">
            <v>20014007</v>
          </cell>
          <cell r="BT37">
            <v>0.627</v>
          </cell>
          <cell r="DE37" t="str">
            <v>.20014002.</v>
          </cell>
          <cell r="DF37">
            <v>97.325999999999993</v>
          </cell>
          <cell r="DI37" t="str">
            <v>200308</v>
          </cell>
          <cell r="DJ37">
            <v>83.539999999999992</v>
          </cell>
        </row>
        <row r="38">
          <cell r="K38" t="str">
            <v>..20014002...</v>
          </cell>
          <cell r="L38">
            <v>3.3927</v>
          </cell>
          <cell r="AO38" t="str">
            <v>200301</v>
          </cell>
          <cell r="AP38">
            <v>352.2600000000001</v>
          </cell>
          <cell r="BA38" t="str">
            <v>200301</v>
          </cell>
          <cell r="BB38">
            <v>291.92</v>
          </cell>
          <cell r="BE38" t="str">
            <v>200308</v>
          </cell>
          <cell r="BF38">
            <v>83.23</v>
          </cell>
          <cell r="BK38" t="str">
            <v>200307</v>
          </cell>
          <cell r="BL38">
            <v>188.43</v>
          </cell>
          <cell r="DE38">
            <v>20014003</v>
          </cell>
          <cell r="DF38">
            <v>7.8E-2</v>
          </cell>
        </row>
        <row r="39">
          <cell r="K39" t="str">
            <v>...20014005...</v>
          </cell>
          <cell r="L39">
            <v>6</v>
          </cell>
          <cell r="AO39" t="str">
            <v>200307</v>
          </cell>
          <cell r="AP39">
            <v>57.629999999999995</v>
          </cell>
          <cell r="BA39" t="str">
            <v>200307</v>
          </cell>
          <cell r="BB39">
            <v>33.9</v>
          </cell>
          <cell r="BK39" t="str">
            <v>..20014001..</v>
          </cell>
          <cell r="BL39">
            <v>7.1825000000000001</v>
          </cell>
          <cell r="DE39" t="str">
            <v>20014004.</v>
          </cell>
          <cell r="DF39">
            <v>4.3070000000000004</v>
          </cell>
        </row>
        <row r="40">
          <cell r="K40" t="str">
            <v>..20014005...</v>
          </cell>
          <cell r="L40">
            <v>64.52</v>
          </cell>
          <cell r="AO40" t="str">
            <v>200308</v>
          </cell>
          <cell r="AP40">
            <v>48.98</v>
          </cell>
          <cell r="BA40" t="str">
            <v>200308</v>
          </cell>
          <cell r="BB40">
            <v>10</v>
          </cell>
          <cell r="BK40" t="str">
            <v>..20014001...</v>
          </cell>
          <cell r="BL40">
            <v>2.9517199999999999</v>
          </cell>
          <cell r="DE40" t="str">
            <v>.20014005.</v>
          </cell>
          <cell r="DF40">
            <v>1950.154</v>
          </cell>
        </row>
        <row r="41">
          <cell r="K41" t="str">
            <v>.20014007.</v>
          </cell>
          <cell r="L41">
            <v>2.7E-2</v>
          </cell>
          <cell r="BK41" t="str">
            <v>..20014002..</v>
          </cell>
          <cell r="BL41">
            <v>0.38400000000000001</v>
          </cell>
        </row>
        <row r="42">
          <cell r="BK42" t="str">
            <v>..20014002...</v>
          </cell>
          <cell r="BL42">
            <v>16.432600000000001</v>
          </cell>
        </row>
        <row r="43">
          <cell r="BK43" t="str">
            <v>..20014005..</v>
          </cell>
          <cell r="BL43">
            <v>369.44</v>
          </cell>
        </row>
        <row r="44">
          <cell r="BK44" t="str">
            <v>...20014005...</v>
          </cell>
          <cell r="BL44">
            <v>14</v>
          </cell>
        </row>
        <row r="45">
          <cell r="BK45" t="str">
            <v>..20014005...</v>
          </cell>
          <cell r="BL45">
            <v>417.60599999999999</v>
          </cell>
        </row>
        <row r="46">
          <cell r="BK46" t="str">
            <v>.20014007.</v>
          </cell>
          <cell r="BL46">
            <v>4.2098000000000004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BC3A2-996E-44FC-9689-3C007BE5B861}">
  <dimension ref="A1:AT28"/>
  <sheetViews>
    <sheetView tabSelected="1" workbookViewId="0">
      <pane xSplit="6" ySplit="2" topLeftCell="G9" activePane="bottomRight" state="frozen"/>
      <selection pane="topRight" activeCell="G1" sqref="G1"/>
      <selection pane="bottomLeft" activeCell="A4" sqref="A4"/>
      <selection pane="bottomRight" activeCell="K25" sqref="K25:L25"/>
    </sheetView>
  </sheetViews>
  <sheetFormatPr defaultRowHeight="15" x14ac:dyDescent="0.25"/>
  <cols>
    <col min="1" max="1" width="4.28515625" customWidth="1"/>
    <col min="2" max="2" width="21.42578125" customWidth="1"/>
    <col min="3" max="3" width="14.28515625" customWidth="1"/>
    <col min="4" max="4" width="15" customWidth="1"/>
    <col min="5" max="6" width="10" customWidth="1"/>
    <col min="7" max="42" width="12.7109375" customWidth="1"/>
    <col min="43" max="43" width="10.140625" bestFit="1" customWidth="1"/>
    <col min="44" max="44" width="13.5703125" customWidth="1"/>
    <col min="45" max="45" width="15.28515625" customWidth="1"/>
    <col min="47" max="47" width="16.5703125" customWidth="1"/>
    <col min="228" max="228" width="22.28515625" customWidth="1"/>
    <col min="241" max="241" width="12.85546875" customWidth="1"/>
    <col min="245" max="245" width="25.42578125" customWidth="1"/>
    <col min="484" max="484" width="22.28515625" customWidth="1"/>
    <col min="497" max="497" width="12.85546875" customWidth="1"/>
    <col min="501" max="501" width="25.42578125" customWidth="1"/>
    <col min="740" max="740" width="22.28515625" customWidth="1"/>
    <col min="753" max="753" width="12.85546875" customWidth="1"/>
    <col min="757" max="757" width="25.42578125" customWidth="1"/>
    <col min="996" max="996" width="22.28515625" customWidth="1"/>
    <col min="1009" max="1009" width="12.85546875" customWidth="1"/>
    <col min="1013" max="1013" width="25.42578125" customWidth="1"/>
    <col min="1252" max="1252" width="22.28515625" customWidth="1"/>
    <col min="1265" max="1265" width="12.85546875" customWidth="1"/>
    <col min="1269" max="1269" width="25.42578125" customWidth="1"/>
    <col min="1508" max="1508" width="22.28515625" customWidth="1"/>
    <col min="1521" max="1521" width="12.85546875" customWidth="1"/>
    <col min="1525" max="1525" width="25.42578125" customWidth="1"/>
    <col min="1764" max="1764" width="22.28515625" customWidth="1"/>
    <col min="1777" max="1777" width="12.85546875" customWidth="1"/>
    <col min="1781" max="1781" width="25.42578125" customWidth="1"/>
    <col min="2020" max="2020" width="22.28515625" customWidth="1"/>
    <col min="2033" max="2033" width="12.85546875" customWidth="1"/>
    <col min="2037" max="2037" width="25.42578125" customWidth="1"/>
    <col min="2276" max="2276" width="22.28515625" customWidth="1"/>
    <col min="2289" max="2289" width="12.85546875" customWidth="1"/>
    <col min="2293" max="2293" width="25.42578125" customWidth="1"/>
    <col min="2532" max="2532" width="22.28515625" customWidth="1"/>
    <col min="2545" max="2545" width="12.85546875" customWidth="1"/>
    <col min="2549" max="2549" width="25.42578125" customWidth="1"/>
    <col min="2788" max="2788" width="22.28515625" customWidth="1"/>
    <col min="2801" max="2801" width="12.85546875" customWidth="1"/>
    <col min="2805" max="2805" width="25.42578125" customWidth="1"/>
    <col min="3044" max="3044" width="22.28515625" customWidth="1"/>
    <col min="3057" max="3057" width="12.85546875" customWidth="1"/>
    <col min="3061" max="3061" width="25.42578125" customWidth="1"/>
    <col min="3300" max="3300" width="22.28515625" customWidth="1"/>
    <col min="3313" max="3313" width="12.85546875" customWidth="1"/>
    <col min="3317" max="3317" width="25.42578125" customWidth="1"/>
    <col min="3556" max="3556" width="22.28515625" customWidth="1"/>
    <col min="3569" max="3569" width="12.85546875" customWidth="1"/>
    <col min="3573" max="3573" width="25.42578125" customWidth="1"/>
    <col min="3812" max="3812" width="22.28515625" customWidth="1"/>
    <col min="3825" max="3825" width="12.85546875" customWidth="1"/>
    <col min="3829" max="3829" width="25.42578125" customWidth="1"/>
    <col min="4068" max="4068" width="22.28515625" customWidth="1"/>
    <col min="4081" max="4081" width="12.85546875" customWidth="1"/>
    <col min="4085" max="4085" width="25.42578125" customWidth="1"/>
    <col min="4324" max="4324" width="22.28515625" customWidth="1"/>
    <col min="4337" max="4337" width="12.85546875" customWidth="1"/>
    <col min="4341" max="4341" width="25.42578125" customWidth="1"/>
    <col min="4580" max="4580" width="22.28515625" customWidth="1"/>
    <col min="4593" max="4593" width="12.85546875" customWidth="1"/>
    <col min="4597" max="4597" width="25.42578125" customWidth="1"/>
    <col min="4836" max="4836" width="22.28515625" customWidth="1"/>
    <col min="4849" max="4849" width="12.85546875" customWidth="1"/>
    <col min="4853" max="4853" width="25.42578125" customWidth="1"/>
    <col min="5092" max="5092" width="22.28515625" customWidth="1"/>
    <col min="5105" max="5105" width="12.85546875" customWidth="1"/>
    <col min="5109" max="5109" width="25.42578125" customWidth="1"/>
    <col min="5348" max="5348" width="22.28515625" customWidth="1"/>
    <col min="5361" max="5361" width="12.85546875" customWidth="1"/>
    <col min="5365" max="5365" width="25.42578125" customWidth="1"/>
    <col min="5604" max="5604" width="22.28515625" customWidth="1"/>
    <col min="5617" max="5617" width="12.85546875" customWidth="1"/>
    <col min="5621" max="5621" width="25.42578125" customWidth="1"/>
    <col min="5860" max="5860" width="22.28515625" customWidth="1"/>
    <col min="5873" max="5873" width="12.85546875" customWidth="1"/>
    <col min="5877" max="5877" width="25.42578125" customWidth="1"/>
    <col min="6116" max="6116" width="22.28515625" customWidth="1"/>
    <col min="6129" max="6129" width="12.85546875" customWidth="1"/>
    <col min="6133" max="6133" width="25.42578125" customWidth="1"/>
    <col min="6372" max="6372" width="22.28515625" customWidth="1"/>
    <col min="6385" max="6385" width="12.85546875" customWidth="1"/>
    <col min="6389" max="6389" width="25.42578125" customWidth="1"/>
    <col min="6628" max="6628" width="22.28515625" customWidth="1"/>
    <col min="6641" max="6641" width="12.85546875" customWidth="1"/>
    <col min="6645" max="6645" width="25.42578125" customWidth="1"/>
    <col min="6884" max="6884" width="22.28515625" customWidth="1"/>
    <col min="6897" max="6897" width="12.85546875" customWidth="1"/>
    <col min="6901" max="6901" width="25.42578125" customWidth="1"/>
    <col min="7140" max="7140" width="22.28515625" customWidth="1"/>
    <col min="7153" max="7153" width="12.85546875" customWidth="1"/>
    <col min="7157" max="7157" width="25.42578125" customWidth="1"/>
    <col min="7396" max="7396" width="22.28515625" customWidth="1"/>
    <col min="7409" max="7409" width="12.85546875" customWidth="1"/>
    <col min="7413" max="7413" width="25.42578125" customWidth="1"/>
    <col min="7652" max="7652" width="22.28515625" customWidth="1"/>
    <col min="7665" max="7665" width="12.85546875" customWidth="1"/>
    <col min="7669" max="7669" width="25.42578125" customWidth="1"/>
    <col min="7908" max="7908" width="22.28515625" customWidth="1"/>
    <col min="7921" max="7921" width="12.85546875" customWidth="1"/>
    <col min="7925" max="7925" width="25.42578125" customWidth="1"/>
    <col min="8164" max="8164" width="22.28515625" customWidth="1"/>
    <col min="8177" max="8177" width="12.85546875" customWidth="1"/>
    <col min="8181" max="8181" width="25.42578125" customWidth="1"/>
    <col min="8420" max="8420" width="22.28515625" customWidth="1"/>
    <col min="8433" max="8433" width="12.85546875" customWidth="1"/>
    <col min="8437" max="8437" width="25.42578125" customWidth="1"/>
    <col min="8676" max="8676" width="22.28515625" customWidth="1"/>
    <col min="8689" max="8689" width="12.85546875" customWidth="1"/>
    <col min="8693" max="8693" width="25.42578125" customWidth="1"/>
    <col min="8932" max="8932" width="22.28515625" customWidth="1"/>
    <col min="8945" max="8945" width="12.85546875" customWidth="1"/>
    <col min="8949" max="8949" width="25.42578125" customWidth="1"/>
    <col min="9188" max="9188" width="22.28515625" customWidth="1"/>
    <col min="9201" max="9201" width="12.85546875" customWidth="1"/>
    <col min="9205" max="9205" width="25.42578125" customWidth="1"/>
    <col min="9444" max="9444" width="22.28515625" customWidth="1"/>
    <col min="9457" max="9457" width="12.85546875" customWidth="1"/>
    <col min="9461" max="9461" width="25.42578125" customWidth="1"/>
    <col min="9700" max="9700" width="22.28515625" customWidth="1"/>
    <col min="9713" max="9713" width="12.85546875" customWidth="1"/>
    <col min="9717" max="9717" width="25.42578125" customWidth="1"/>
    <col min="9956" max="9956" width="22.28515625" customWidth="1"/>
    <col min="9969" max="9969" width="12.85546875" customWidth="1"/>
    <col min="9973" max="9973" width="25.42578125" customWidth="1"/>
    <col min="10212" max="10212" width="22.28515625" customWidth="1"/>
    <col min="10225" max="10225" width="12.85546875" customWidth="1"/>
    <col min="10229" max="10229" width="25.42578125" customWidth="1"/>
    <col min="10468" max="10468" width="22.28515625" customWidth="1"/>
    <col min="10481" max="10481" width="12.85546875" customWidth="1"/>
    <col min="10485" max="10485" width="25.42578125" customWidth="1"/>
    <col min="10724" max="10724" width="22.28515625" customWidth="1"/>
    <col min="10737" max="10737" width="12.85546875" customWidth="1"/>
    <col min="10741" max="10741" width="25.42578125" customWidth="1"/>
    <col min="10980" max="10980" width="22.28515625" customWidth="1"/>
    <col min="10993" max="10993" width="12.85546875" customWidth="1"/>
    <col min="10997" max="10997" width="25.42578125" customWidth="1"/>
    <col min="11236" max="11236" width="22.28515625" customWidth="1"/>
    <col min="11249" max="11249" width="12.85546875" customWidth="1"/>
    <col min="11253" max="11253" width="25.42578125" customWidth="1"/>
    <col min="11492" max="11492" width="22.28515625" customWidth="1"/>
    <col min="11505" max="11505" width="12.85546875" customWidth="1"/>
    <col min="11509" max="11509" width="25.42578125" customWidth="1"/>
    <col min="11748" max="11748" width="22.28515625" customWidth="1"/>
    <col min="11761" max="11761" width="12.85546875" customWidth="1"/>
    <col min="11765" max="11765" width="25.42578125" customWidth="1"/>
    <col min="12004" max="12004" width="22.28515625" customWidth="1"/>
    <col min="12017" max="12017" width="12.85546875" customWidth="1"/>
    <col min="12021" max="12021" width="25.42578125" customWidth="1"/>
    <col min="12260" max="12260" width="22.28515625" customWidth="1"/>
    <col min="12273" max="12273" width="12.85546875" customWidth="1"/>
    <col min="12277" max="12277" width="25.42578125" customWidth="1"/>
    <col min="12516" max="12516" width="22.28515625" customWidth="1"/>
    <col min="12529" max="12529" width="12.85546875" customWidth="1"/>
    <col min="12533" max="12533" width="25.42578125" customWidth="1"/>
    <col min="12772" max="12772" width="22.28515625" customWidth="1"/>
    <col min="12785" max="12785" width="12.85546875" customWidth="1"/>
    <col min="12789" max="12789" width="25.42578125" customWidth="1"/>
    <col min="13028" max="13028" width="22.28515625" customWidth="1"/>
    <col min="13041" max="13041" width="12.85546875" customWidth="1"/>
    <col min="13045" max="13045" width="25.42578125" customWidth="1"/>
    <col min="13284" max="13284" width="22.28515625" customWidth="1"/>
    <col min="13297" max="13297" width="12.85546875" customWidth="1"/>
    <col min="13301" max="13301" width="25.42578125" customWidth="1"/>
    <col min="13540" max="13540" width="22.28515625" customWidth="1"/>
    <col min="13553" max="13553" width="12.85546875" customWidth="1"/>
    <col min="13557" max="13557" width="25.42578125" customWidth="1"/>
    <col min="13796" max="13796" width="22.28515625" customWidth="1"/>
    <col min="13809" max="13809" width="12.85546875" customWidth="1"/>
    <col min="13813" max="13813" width="25.42578125" customWidth="1"/>
    <col min="14052" max="14052" width="22.28515625" customWidth="1"/>
    <col min="14065" max="14065" width="12.85546875" customWidth="1"/>
    <col min="14069" max="14069" width="25.42578125" customWidth="1"/>
    <col min="14308" max="14308" width="22.28515625" customWidth="1"/>
    <col min="14321" max="14321" width="12.85546875" customWidth="1"/>
    <col min="14325" max="14325" width="25.42578125" customWidth="1"/>
    <col min="14564" max="14564" width="22.28515625" customWidth="1"/>
    <col min="14577" max="14577" width="12.85546875" customWidth="1"/>
    <col min="14581" max="14581" width="25.42578125" customWidth="1"/>
    <col min="14820" max="14820" width="22.28515625" customWidth="1"/>
    <col min="14833" max="14833" width="12.85546875" customWidth="1"/>
    <col min="14837" max="14837" width="25.42578125" customWidth="1"/>
    <col min="15076" max="15076" width="22.28515625" customWidth="1"/>
    <col min="15089" max="15089" width="12.85546875" customWidth="1"/>
    <col min="15093" max="15093" width="25.42578125" customWidth="1"/>
    <col min="15332" max="15332" width="22.28515625" customWidth="1"/>
    <col min="15345" max="15345" width="12.85546875" customWidth="1"/>
    <col min="15349" max="15349" width="25.42578125" customWidth="1"/>
    <col min="15588" max="15588" width="22.28515625" customWidth="1"/>
    <col min="15601" max="15601" width="12.85546875" customWidth="1"/>
    <col min="15605" max="15605" width="25.42578125" customWidth="1"/>
    <col min="15844" max="15844" width="22.28515625" customWidth="1"/>
    <col min="15857" max="15857" width="12.85546875" customWidth="1"/>
    <col min="15861" max="15861" width="25.42578125" customWidth="1"/>
    <col min="16100" max="16100" width="22.28515625" customWidth="1"/>
    <col min="16113" max="16113" width="12.85546875" customWidth="1"/>
    <col min="16117" max="16117" width="25.42578125" customWidth="1"/>
  </cols>
  <sheetData>
    <row r="1" spans="1:46" ht="116.25" customHeight="1" x14ac:dyDescent="0.25">
      <c r="C1" s="75" t="s">
        <v>130</v>
      </c>
      <c r="D1" s="75"/>
      <c r="G1" s="58" t="s">
        <v>211</v>
      </c>
      <c r="H1" s="59" t="s">
        <v>131</v>
      </c>
      <c r="I1" s="58" t="s">
        <v>212</v>
      </c>
      <c r="J1" s="56" t="s">
        <v>213</v>
      </c>
      <c r="K1" s="58" t="s">
        <v>234</v>
      </c>
      <c r="L1" s="59" t="s">
        <v>132</v>
      </c>
      <c r="M1" s="59" t="s">
        <v>133</v>
      </c>
      <c r="N1" s="57" t="s">
        <v>134</v>
      </c>
      <c r="O1" s="57" t="s">
        <v>135</v>
      </c>
      <c r="P1" s="57" t="s">
        <v>169</v>
      </c>
      <c r="Q1" s="57" t="s">
        <v>136</v>
      </c>
      <c r="R1" s="58" t="s">
        <v>214</v>
      </c>
      <c r="S1" s="58" t="s">
        <v>215</v>
      </c>
      <c r="T1" s="58" t="s">
        <v>216</v>
      </c>
      <c r="U1" s="58" t="s">
        <v>217</v>
      </c>
      <c r="V1" s="56" t="s">
        <v>218</v>
      </c>
      <c r="W1" s="56" t="s">
        <v>219</v>
      </c>
      <c r="X1" s="56" t="s">
        <v>220</v>
      </c>
      <c r="Y1" s="58" t="s">
        <v>221</v>
      </c>
      <c r="Z1" s="58" t="s">
        <v>222</v>
      </c>
      <c r="AA1" s="58" t="s">
        <v>223</v>
      </c>
      <c r="AB1" s="58" t="s">
        <v>224</v>
      </c>
      <c r="AC1" s="58" t="s">
        <v>225</v>
      </c>
      <c r="AD1" s="59" t="s">
        <v>137</v>
      </c>
      <c r="AE1" s="59" t="s">
        <v>138</v>
      </c>
      <c r="AF1" s="58" t="s">
        <v>226</v>
      </c>
      <c r="AG1" s="56" t="s">
        <v>227</v>
      </c>
      <c r="AH1" s="56" t="s">
        <v>228</v>
      </c>
      <c r="AI1" s="56" t="s">
        <v>229</v>
      </c>
      <c r="AJ1" s="56" t="s">
        <v>230</v>
      </c>
      <c r="AK1" s="58" t="s">
        <v>231</v>
      </c>
      <c r="AL1" s="59" t="s">
        <v>139</v>
      </c>
      <c r="AM1" s="59" t="s">
        <v>167</v>
      </c>
      <c r="AN1" s="59" t="s">
        <v>168</v>
      </c>
      <c r="AO1" s="58" t="s">
        <v>232</v>
      </c>
      <c r="AP1" s="58" t="s">
        <v>233</v>
      </c>
    </row>
    <row r="2" spans="1:46" ht="64.5" customHeight="1" x14ac:dyDescent="0.25">
      <c r="A2" s="12" t="s">
        <v>140</v>
      </c>
      <c r="B2" s="13" t="s">
        <v>141</v>
      </c>
      <c r="C2" s="30" t="s">
        <v>142</v>
      </c>
      <c r="D2" s="31" t="s">
        <v>143</v>
      </c>
      <c r="E2" s="32" t="s">
        <v>164</v>
      </c>
      <c r="F2" s="32" t="s">
        <v>165</v>
      </c>
      <c r="G2" s="14" t="s">
        <v>66</v>
      </c>
      <c r="H2" s="14" t="s">
        <v>70</v>
      </c>
      <c r="I2" s="14">
        <v>200103</v>
      </c>
      <c r="J2" s="38">
        <v>200105</v>
      </c>
      <c r="K2" s="14">
        <v>200108</v>
      </c>
      <c r="L2" s="14">
        <v>200110</v>
      </c>
      <c r="M2" s="14">
        <v>200111</v>
      </c>
      <c r="N2" s="13" t="s">
        <v>77</v>
      </c>
      <c r="O2" s="13" t="s">
        <v>78</v>
      </c>
      <c r="P2" s="13">
        <v>200115</v>
      </c>
      <c r="Q2" s="13" t="s">
        <v>80</v>
      </c>
      <c r="R2" s="14" t="s">
        <v>81</v>
      </c>
      <c r="S2" s="14" t="s">
        <v>82</v>
      </c>
      <c r="T2" s="14" t="s">
        <v>84</v>
      </c>
      <c r="U2" s="14" t="s">
        <v>88</v>
      </c>
      <c r="V2" s="13" t="s">
        <v>89</v>
      </c>
      <c r="W2" s="13" t="s">
        <v>90</v>
      </c>
      <c r="X2" s="13" t="s">
        <v>91</v>
      </c>
      <c r="Y2" s="14" t="s">
        <v>92</v>
      </c>
      <c r="Z2" s="14">
        <v>200134</v>
      </c>
      <c r="AA2" s="14" t="s">
        <v>94</v>
      </c>
      <c r="AB2" s="14" t="s">
        <v>98</v>
      </c>
      <c r="AC2" s="14">
        <v>200138</v>
      </c>
      <c r="AD2" s="14" t="s">
        <v>102</v>
      </c>
      <c r="AE2" s="14" t="s">
        <v>103</v>
      </c>
      <c r="AF2" s="14" t="s">
        <v>104</v>
      </c>
      <c r="AG2" s="13" t="s">
        <v>105</v>
      </c>
      <c r="AH2" s="13" t="s">
        <v>106</v>
      </c>
      <c r="AI2" s="13" t="s">
        <v>107</v>
      </c>
      <c r="AJ2" s="13" t="s">
        <v>109</v>
      </c>
      <c r="AK2" s="14">
        <v>20014001</v>
      </c>
      <c r="AL2" s="14">
        <v>20014002</v>
      </c>
      <c r="AM2" s="14">
        <v>20014003</v>
      </c>
      <c r="AN2" s="14">
        <v>20014004</v>
      </c>
      <c r="AO2" s="14">
        <v>20014005</v>
      </c>
      <c r="AP2" s="14">
        <v>20014007</v>
      </c>
      <c r="AR2" s="33" t="s">
        <v>166</v>
      </c>
      <c r="AS2" s="15"/>
      <c r="AT2" s="15"/>
    </row>
    <row r="3" spans="1:46" ht="15.75" x14ac:dyDescent="0.25">
      <c r="A3">
        <v>56</v>
      </c>
      <c r="B3" s="1" t="s">
        <v>55</v>
      </c>
      <c r="C3" s="16">
        <f t="shared" ref="C3" si="0">SUM(G3:I3,K3:M3,R3:U3,Y3:AF3,AK3:AP3)*1000</f>
        <v>458586.00000000006</v>
      </c>
      <c r="D3" s="16">
        <f t="shared" ref="D3" si="1">SUM(G3:AP3)*1000</f>
        <v>912782</v>
      </c>
      <c r="E3" s="34">
        <f t="shared" ref="E3" si="2">C3/D3</f>
        <v>0.5024047362897166</v>
      </c>
      <c r="F3" s="35">
        <f t="shared" ref="F3" si="3">IF(AND(AR3&gt;0,AR3&lt;10),33,IF(AND(AR3&gt;10.01,AR3&lt;20),30,IF(AND(AR3&gt;20.01,AR3&lt;30),27,IF(AND(AR3&gt;30.01,AR3&lt;40),22,IF(AND(AR3&gt;40.01,AR3&lt;50),18,IF(AND(AR3&gt;50.01,AR3&lt;60),15,IF(AND(AR3&gt;60.01),11,11)))))))</f>
        <v>15</v>
      </c>
      <c r="G3">
        <f>SUM('Zááááákoný final'!AD60:AM60)</f>
        <v>36.230000000000004</v>
      </c>
      <c r="H3">
        <f>'Zááááákoný final'!AN60</f>
        <v>26.82</v>
      </c>
      <c r="I3">
        <f>SUM('Zááááákoný final'!AO60)</f>
        <v>1.1601360000000003</v>
      </c>
      <c r="J3" s="17">
        <f>SUM('Zááááákoný final'!AP60)</f>
        <v>3.4000000000000002E-2</v>
      </c>
      <c r="K3" s="17">
        <v>0</v>
      </c>
      <c r="L3" s="17">
        <f>SUM('Zááááákoný final'!BA60:BB60)</f>
        <v>3.95</v>
      </c>
      <c r="M3" s="17">
        <f>SUM('Zááááákoný final'!BC60:BD60)</f>
        <v>0</v>
      </c>
      <c r="N3">
        <f>SUM('Zááááákoný final'!BE60)</f>
        <v>0.06</v>
      </c>
      <c r="O3">
        <f>SUM('Zááááákoný final'!BF60)</f>
        <v>0</v>
      </c>
      <c r="P3">
        <f>SUM('Zááááákoný final'!BG60)</f>
        <v>0</v>
      </c>
      <c r="Q3">
        <f>SUM('Zááááákoný final'!BH60)</f>
        <v>0.08</v>
      </c>
      <c r="R3">
        <f>SUM('Zááááákoný final'!BI60:BJ60)</f>
        <v>4.0000000000000001E-3</v>
      </c>
      <c r="S3">
        <f>SUM('Zááááákoný final'!BK60:BO60)</f>
        <v>2.0499999999999998</v>
      </c>
      <c r="T3">
        <f>SUM('Zááááákoný final'!BP60:BV60)</f>
        <v>0.125</v>
      </c>
      <c r="U3">
        <f>SUM('Zááááákoný final'!BW60)</f>
        <v>0.17</v>
      </c>
      <c r="V3">
        <f>SUM('Zááááákoný final'!BX60)</f>
        <v>0.60000000000000009</v>
      </c>
      <c r="W3">
        <f>SUM('Zááááákoný final'!BY60)</f>
        <v>0.41000000000000003</v>
      </c>
      <c r="X3">
        <f>SUM('Zááááákoný final'!BZ60)</f>
        <v>2E-3</v>
      </c>
      <c r="Y3">
        <f>SUM('Zááááákoný final'!CA60:CC60)</f>
        <v>0.01</v>
      </c>
      <c r="Z3">
        <f>SUM('Zááááákoný final'!CD60:CE60)</f>
        <v>0</v>
      </c>
      <c r="AA3">
        <f>SUM('Zááááákoný final'!CF60:CL60)</f>
        <v>0.62</v>
      </c>
      <c r="AB3">
        <f>SUM('Zááááákoný final'!CM60:CS60)</f>
        <v>1.6400000000000001</v>
      </c>
      <c r="AC3">
        <f>SUM('Zááááákoný final'!CT60:CU60)</f>
        <v>5.2</v>
      </c>
      <c r="AD3" s="17">
        <f>SUM('Zááááákoný final'!CV60)</f>
        <v>49.934187000000009</v>
      </c>
      <c r="AE3" s="17">
        <f>SUM('Zááááákoný final'!CW60:DA60)</f>
        <v>2.6156770000000007</v>
      </c>
      <c r="AF3">
        <f>SUM('Zááááákoný final'!DB60:DG60)</f>
        <v>327.7</v>
      </c>
      <c r="AG3">
        <f>SUM('Zááááákoný final'!DH60)</f>
        <v>0</v>
      </c>
      <c r="AH3">
        <f>SUM('Zááááákoný final'!DI60:DK60)</f>
        <v>384.21</v>
      </c>
      <c r="AI3">
        <f>SUM('Zááááákoný final'!DL60:DO60)</f>
        <v>42.589999999999996</v>
      </c>
      <c r="AJ3">
        <f>SUM('Zááááákoný final'!DP60:DR60)</f>
        <v>26.21</v>
      </c>
      <c r="AK3">
        <f>SUM('Zááááákoný final'!DS60:DX60)</f>
        <v>0</v>
      </c>
      <c r="AL3">
        <f>SUM('Zááááákoný final'!DY60:ED60)</f>
        <v>0</v>
      </c>
      <c r="AM3">
        <f>SUM('Zááááákoný final'!EE60)</f>
        <v>0</v>
      </c>
      <c r="AN3">
        <f>SUM('Zááááákoný final'!EF60:EG60)</f>
        <v>0</v>
      </c>
      <c r="AO3">
        <f>SUM('Zááááákoný final'!EH60:EO60)</f>
        <v>0.35699999999999998</v>
      </c>
      <c r="AP3">
        <f>SUM('Zááááákoný final'!EP60:ES60)</f>
        <v>0</v>
      </c>
      <c r="AR3" s="36">
        <f t="shared" ref="AR3" si="4">(C3/D3)*100</f>
        <v>50.240473628971657</v>
      </c>
    </row>
    <row r="4" spans="1:46" x14ac:dyDescent="0.25">
      <c r="C4" s="16"/>
      <c r="D4" s="16"/>
    </row>
    <row r="5" spans="1:46" ht="16.5" thickBot="1" x14ac:dyDescent="0.3">
      <c r="G5" s="18"/>
    </row>
    <row r="6" spans="1:46" ht="15" customHeight="1" x14ac:dyDescent="0.25">
      <c r="B6" s="76" t="s">
        <v>144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8"/>
      <c r="O6" s="19"/>
      <c r="P6" s="19"/>
      <c r="Q6" s="19"/>
      <c r="R6" s="19"/>
    </row>
    <row r="7" spans="1:46" ht="15" customHeight="1" thickBot="1" x14ac:dyDescent="0.3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  <c r="O7" s="19"/>
      <c r="P7" s="19"/>
      <c r="Q7" s="19"/>
      <c r="R7" s="19"/>
    </row>
    <row r="8" spans="1:46" x14ac:dyDescent="0.25">
      <c r="B8" s="4"/>
      <c r="E8" s="20"/>
      <c r="F8" s="20"/>
      <c r="G8" s="20"/>
      <c r="H8" s="20"/>
      <c r="I8" s="40"/>
      <c r="J8" s="20"/>
      <c r="K8" s="40"/>
      <c r="L8" s="20"/>
      <c r="M8" s="20"/>
      <c r="N8" s="21"/>
    </row>
    <row r="9" spans="1:46" x14ac:dyDescent="0.25">
      <c r="B9" s="4"/>
      <c r="N9" s="6"/>
    </row>
    <row r="10" spans="1:46" x14ac:dyDescent="0.25">
      <c r="B10" s="4"/>
      <c r="N10" s="6"/>
    </row>
    <row r="11" spans="1:46" ht="15.75" thickBot="1" x14ac:dyDescent="0.3">
      <c r="B11" s="4"/>
      <c r="N11" s="6"/>
    </row>
    <row r="12" spans="1:46" ht="28.5" customHeight="1" thickBot="1" x14ac:dyDescent="0.35">
      <c r="B12" s="22" t="s">
        <v>145</v>
      </c>
      <c r="C12" s="82" t="s">
        <v>55</v>
      </c>
      <c r="D12" s="82"/>
      <c r="E12" s="82"/>
      <c r="F12" s="23"/>
      <c r="G12" s="23"/>
      <c r="H12" s="23"/>
      <c r="I12" s="23"/>
      <c r="J12" s="23"/>
      <c r="K12" s="23"/>
      <c r="L12" s="23"/>
      <c r="M12" s="23"/>
      <c r="N12" s="24"/>
      <c r="O12" s="25"/>
    </row>
    <row r="13" spans="1:46" ht="15.75" thickBot="1" x14ac:dyDescent="0.3">
      <c r="B13" s="26" t="s">
        <v>146</v>
      </c>
      <c r="C13" s="63" t="s">
        <v>147</v>
      </c>
      <c r="D13" s="63"/>
      <c r="E13" s="63"/>
      <c r="F13" s="63"/>
      <c r="G13" s="48"/>
      <c r="H13" s="83">
        <f>VLOOKUP(C12,$B$3:$AO$3,2,0)</f>
        <v>458586.00000000006</v>
      </c>
      <c r="I13" s="84"/>
      <c r="J13" s="85"/>
      <c r="K13" s="37"/>
      <c r="L13" s="37"/>
      <c r="M13" s="5"/>
      <c r="N13" s="6"/>
    </row>
    <row r="14" spans="1:46" ht="16.5" thickBot="1" x14ac:dyDescent="0.3">
      <c r="B14" s="26" t="s">
        <v>148</v>
      </c>
      <c r="C14" s="63" t="s">
        <v>149</v>
      </c>
      <c r="D14" s="63"/>
      <c r="E14" s="63"/>
      <c r="F14" s="63"/>
      <c r="G14" s="48"/>
      <c r="H14" s="83">
        <f>VLOOKUP(C12,$B$3:$AO$3,3,0)</f>
        <v>912782</v>
      </c>
      <c r="I14" s="84"/>
      <c r="J14" s="85"/>
      <c r="K14" s="37"/>
      <c r="L14" s="37"/>
      <c r="M14" s="5"/>
      <c r="N14" s="6"/>
      <c r="S14" s="18"/>
    </row>
    <row r="15" spans="1:46" ht="29.25" customHeight="1" thickBot="1" x14ac:dyDescent="0.3">
      <c r="B15" s="27" t="s">
        <v>150</v>
      </c>
      <c r="C15" s="28"/>
      <c r="D15" s="28" t="s">
        <v>151</v>
      </c>
      <c r="E15" s="28"/>
      <c r="F15" s="28"/>
      <c r="G15" s="28"/>
      <c r="H15" s="60">
        <f>H13/H14</f>
        <v>0.5024047362897166</v>
      </c>
      <c r="I15" s="61"/>
      <c r="J15" s="62"/>
      <c r="K15" s="39"/>
      <c r="L15" s="39"/>
      <c r="M15" s="28"/>
      <c r="N15" s="9"/>
    </row>
    <row r="16" spans="1:46" x14ac:dyDescent="0.25">
      <c r="B16" s="4"/>
      <c r="C16" s="5"/>
      <c r="D16" s="5"/>
      <c r="E16" s="5"/>
      <c r="F16" s="5"/>
      <c r="G16" s="5"/>
      <c r="H16" s="5"/>
      <c r="I16" s="5"/>
      <c r="J16" s="5"/>
      <c r="K16" s="5"/>
      <c r="L16" s="6"/>
      <c r="M16" s="5"/>
      <c r="N16" s="5"/>
    </row>
    <row r="17" spans="2:15" ht="15.75" thickBot="1" x14ac:dyDescent="0.3">
      <c r="B17" s="4"/>
      <c r="C17" s="5"/>
      <c r="D17" s="5"/>
      <c r="E17" s="5"/>
      <c r="F17" s="5"/>
      <c r="G17" s="5"/>
      <c r="H17" s="5"/>
      <c r="I17" s="5"/>
      <c r="J17" s="5"/>
      <c r="K17" s="5"/>
      <c r="L17" s="6"/>
      <c r="M17" s="5"/>
      <c r="N17" s="5"/>
    </row>
    <row r="18" spans="2:15" ht="18.75" x14ac:dyDescent="0.25">
      <c r="B18" s="41" t="s">
        <v>152</v>
      </c>
      <c r="C18" s="43" t="s">
        <v>153</v>
      </c>
      <c r="D18" s="44"/>
      <c r="E18" s="44"/>
      <c r="F18" s="44"/>
      <c r="G18" s="44"/>
      <c r="H18" s="44"/>
      <c r="I18" s="44"/>
      <c r="J18" s="44"/>
      <c r="K18" s="44"/>
      <c r="L18" s="45"/>
      <c r="M18" s="47"/>
      <c r="N18" s="47"/>
      <c r="O18" s="29"/>
    </row>
    <row r="19" spans="2:15" ht="32.25" customHeight="1" x14ac:dyDescent="0.25">
      <c r="B19" s="42"/>
      <c r="C19" s="86" t="s">
        <v>154</v>
      </c>
      <c r="D19" s="87"/>
      <c r="E19" s="87"/>
      <c r="F19" s="88">
        <v>2019</v>
      </c>
      <c r="G19" s="88"/>
      <c r="H19" s="89">
        <v>2020</v>
      </c>
      <c r="I19" s="90"/>
      <c r="J19" s="91"/>
      <c r="K19" s="92" t="s">
        <v>155</v>
      </c>
      <c r="L19" s="93"/>
    </row>
    <row r="20" spans="2:15" ht="15" customHeight="1" x14ac:dyDescent="0.25">
      <c r="B20" s="42">
        <v>1</v>
      </c>
      <c r="C20" s="70" t="s">
        <v>156</v>
      </c>
      <c r="D20" s="71"/>
      <c r="E20" s="71"/>
      <c r="F20" s="69">
        <v>17</v>
      </c>
      <c r="G20" s="69"/>
      <c r="H20" s="66">
        <v>26</v>
      </c>
      <c r="I20" s="67"/>
      <c r="J20" s="68"/>
      <c r="K20" s="64">
        <v>33</v>
      </c>
      <c r="L20" s="65"/>
    </row>
    <row r="21" spans="2:15" ht="15" customHeight="1" x14ac:dyDescent="0.25">
      <c r="B21" s="42">
        <v>2</v>
      </c>
      <c r="C21" s="70" t="s">
        <v>157</v>
      </c>
      <c r="D21" s="71"/>
      <c r="E21" s="71"/>
      <c r="F21" s="69">
        <v>12</v>
      </c>
      <c r="G21" s="69"/>
      <c r="H21" s="66">
        <v>24</v>
      </c>
      <c r="I21" s="67"/>
      <c r="J21" s="68"/>
      <c r="K21" s="64">
        <v>30</v>
      </c>
      <c r="L21" s="65"/>
    </row>
    <row r="22" spans="2:15" ht="15" customHeight="1" x14ac:dyDescent="0.25">
      <c r="B22" s="42">
        <v>3</v>
      </c>
      <c r="C22" s="70" t="s">
        <v>158</v>
      </c>
      <c r="D22" s="71"/>
      <c r="E22" s="71"/>
      <c r="F22" s="69">
        <v>10</v>
      </c>
      <c r="G22" s="69"/>
      <c r="H22" s="66">
        <v>22</v>
      </c>
      <c r="I22" s="67"/>
      <c r="J22" s="68"/>
      <c r="K22" s="64">
        <v>27</v>
      </c>
      <c r="L22" s="65"/>
    </row>
    <row r="23" spans="2:15" ht="15" customHeight="1" x14ac:dyDescent="0.25">
      <c r="B23" s="42">
        <v>4</v>
      </c>
      <c r="C23" s="70" t="s">
        <v>159</v>
      </c>
      <c r="D23" s="71"/>
      <c r="E23" s="71"/>
      <c r="F23" s="69">
        <v>8</v>
      </c>
      <c r="G23" s="69"/>
      <c r="H23" s="66">
        <v>13</v>
      </c>
      <c r="I23" s="67"/>
      <c r="J23" s="68"/>
      <c r="K23" s="64">
        <v>22</v>
      </c>
      <c r="L23" s="65"/>
    </row>
    <row r="24" spans="2:15" ht="15" customHeight="1" x14ac:dyDescent="0.25">
      <c r="B24" s="42">
        <v>5</v>
      </c>
      <c r="C24" s="70" t="s">
        <v>160</v>
      </c>
      <c r="D24" s="71"/>
      <c r="E24" s="71"/>
      <c r="F24" s="69">
        <v>7</v>
      </c>
      <c r="G24" s="69"/>
      <c r="H24" s="66">
        <v>12</v>
      </c>
      <c r="I24" s="67"/>
      <c r="J24" s="68"/>
      <c r="K24" s="64">
        <v>18</v>
      </c>
      <c r="L24" s="65"/>
    </row>
    <row r="25" spans="2:15" ht="15" customHeight="1" x14ac:dyDescent="0.25">
      <c r="B25" s="42">
        <v>6</v>
      </c>
      <c r="C25" s="70" t="s">
        <v>161</v>
      </c>
      <c r="D25" s="71"/>
      <c r="E25" s="71"/>
      <c r="F25" s="69">
        <v>7</v>
      </c>
      <c r="G25" s="69"/>
      <c r="H25" s="66">
        <v>11</v>
      </c>
      <c r="I25" s="67"/>
      <c r="J25" s="68"/>
      <c r="K25" s="96">
        <v>15</v>
      </c>
      <c r="L25" s="97"/>
    </row>
    <row r="26" spans="2:15" ht="15" customHeight="1" x14ac:dyDescent="0.25">
      <c r="B26" s="42">
        <v>7</v>
      </c>
      <c r="C26" s="70" t="s">
        <v>162</v>
      </c>
      <c r="D26" s="71"/>
      <c r="E26" s="71"/>
      <c r="F26" s="69">
        <v>7</v>
      </c>
      <c r="G26" s="69"/>
      <c r="H26" s="66">
        <v>8</v>
      </c>
      <c r="I26" s="67"/>
      <c r="J26" s="68"/>
      <c r="K26" s="64">
        <v>11</v>
      </c>
      <c r="L26" s="65"/>
    </row>
    <row r="27" spans="2:15" x14ac:dyDescent="0.25">
      <c r="B27" s="4"/>
      <c r="C27" s="4"/>
      <c r="D27" s="5"/>
      <c r="E27" s="5"/>
      <c r="F27" s="72" t="s">
        <v>163</v>
      </c>
      <c r="G27" s="73"/>
      <c r="H27" s="73"/>
      <c r="I27" s="73"/>
      <c r="J27" s="73"/>
      <c r="K27" s="73"/>
      <c r="L27" s="74"/>
      <c r="M27" s="46"/>
      <c r="N27" s="46"/>
    </row>
    <row r="28" spans="2:15" ht="15.75" thickBot="1" x14ac:dyDescent="0.3">
      <c r="B28" s="7"/>
      <c r="C28" s="7"/>
      <c r="D28" s="8"/>
      <c r="E28" s="8"/>
      <c r="F28" s="8"/>
      <c r="G28" s="8"/>
      <c r="H28" s="8"/>
      <c r="I28" s="8"/>
      <c r="J28" s="8"/>
      <c r="K28" s="8"/>
      <c r="L28" s="9"/>
      <c r="M28" s="5"/>
      <c r="N28" s="5"/>
    </row>
  </sheetData>
  <autoFilter ref="A2:AR3" xr:uid="{021CD273-A90A-4F9E-85EC-F2A7E13D8778}">
    <sortState xmlns:xlrd2="http://schemas.microsoft.com/office/spreadsheetml/2017/richdata2" ref="A3:AR3">
      <sortCondition ref="B2:B3"/>
    </sortState>
  </autoFilter>
  <mergeCells count="41">
    <mergeCell ref="C23:E23"/>
    <mergeCell ref="C1:D1"/>
    <mergeCell ref="B6:N7"/>
    <mergeCell ref="C12:E12"/>
    <mergeCell ref="C21:E21"/>
    <mergeCell ref="F21:G21"/>
    <mergeCell ref="H14:J14"/>
    <mergeCell ref="H13:J13"/>
    <mergeCell ref="C19:E19"/>
    <mergeCell ref="F19:G19"/>
    <mergeCell ref="H19:J19"/>
    <mergeCell ref="K19:L19"/>
    <mergeCell ref="C20:E20"/>
    <mergeCell ref="F23:G23"/>
    <mergeCell ref="K23:L23"/>
    <mergeCell ref="H23:J23"/>
    <mergeCell ref="C24:E24"/>
    <mergeCell ref="F24:G24"/>
    <mergeCell ref="F27:L27"/>
    <mergeCell ref="H26:J26"/>
    <mergeCell ref="H25:J25"/>
    <mergeCell ref="K24:L24"/>
    <mergeCell ref="K26:L26"/>
    <mergeCell ref="K25:L25"/>
    <mergeCell ref="C25:E25"/>
    <mergeCell ref="F25:G25"/>
    <mergeCell ref="C26:E26"/>
    <mergeCell ref="F26:G26"/>
    <mergeCell ref="H24:J24"/>
    <mergeCell ref="H15:J15"/>
    <mergeCell ref="C13:F13"/>
    <mergeCell ref="C14:F14"/>
    <mergeCell ref="K22:L22"/>
    <mergeCell ref="K21:L21"/>
    <mergeCell ref="H22:J22"/>
    <mergeCell ref="F20:G20"/>
    <mergeCell ref="H20:J20"/>
    <mergeCell ref="K20:L20"/>
    <mergeCell ref="H21:J21"/>
    <mergeCell ref="C22:E22"/>
    <mergeCell ref="F22:G22"/>
  </mergeCells>
  <conditionalFormatting sqref="F20:G20">
    <cfRule type="cellIs" dxfId="0" priority="1" operator="between">
      <formula>0</formula>
      <formula>10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BA38A-7AE6-453E-8D3C-229993A1F8F0}">
  <dimension ref="C2:FG62"/>
  <sheetViews>
    <sheetView workbookViewId="0">
      <pane xSplit="4" ySplit="4" topLeftCell="E34" activePane="bottomRight" state="frozen"/>
      <selection pane="topRight" activeCell="E1" sqref="E1"/>
      <selection pane="bottomLeft" activeCell="A5" sqref="A5"/>
      <selection pane="bottomRight" activeCell="BA5" activeCellId="4" sqref="AD5:AD61 AE32:AM61 AM9 AN5:AP61 BA5:ES61"/>
    </sheetView>
  </sheetViews>
  <sheetFormatPr defaultRowHeight="15" x14ac:dyDescent="0.25"/>
  <cols>
    <col min="3" max="3" width="18.85546875" customWidth="1"/>
    <col min="4" max="4" width="13.7109375" bestFit="1" customWidth="1"/>
    <col min="5" max="6" width="14.140625" bestFit="1" customWidth="1"/>
    <col min="8" max="8" width="9.140625" customWidth="1"/>
    <col min="11" max="11" width="9.140625" customWidth="1"/>
    <col min="26" max="26" width="9.140625" customWidth="1"/>
    <col min="45" max="45" width="9.140625" customWidth="1"/>
    <col min="122" max="148" width="10.7109375" customWidth="1"/>
  </cols>
  <sheetData>
    <row r="2" spans="3:163" x14ac:dyDescent="0.25">
      <c r="V2" s="10"/>
      <c r="W2" t="s">
        <v>129</v>
      </c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3:163" ht="15.75" thickBot="1" x14ac:dyDescent="0.3"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3:163" ht="15.75" thickBot="1" x14ac:dyDescent="0.3">
      <c r="C4" s="94">
        <f>SUM(D5:D61)</f>
        <v>43654.698629999977</v>
      </c>
      <c r="D4" s="95"/>
      <c r="E4" s="50">
        <v>150101</v>
      </c>
      <c r="F4" s="50">
        <v>150102</v>
      </c>
      <c r="G4" s="50">
        <v>150106</v>
      </c>
      <c r="H4" s="51" t="s">
        <v>57</v>
      </c>
      <c r="I4" s="51" t="s">
        <v>58</v>
      </c>
      <c r="J4" s="51">
        <v>160103</v>
      </c>
      <c r="K4" s="51" t="s">
        <v>59</v>
      </c>
      <c r="L4" s="51" t="s">
        <v>60</v>
      </c>
      <c r="M4" s="51">
        <v>160104</v>
      </c>
      <c r="N4" s="51">
        <v>170101</v>
      </c>
      <c r="O4" s="51">
        <v>170102</v>
      </c>
      <c r="P4" s="51" t="s">
        <v>61</v>
      </c>
      <c r="Q4" s="51">
        <v>170107</v>
      </c>
      <c r="R4" s="51" t="s">
        <v>174</v>
      </c>
      <c r="S4" s="51">
        <v>170405</v>
      </c>
      <c r="T4" s="51">
        <v>170904</v>
      </c>
      <c r="U4" s="51" t="s">
        <v>175</v>
      </c>
      <c r="V4" s="51" t="s">
        <v>62</v>
      </c>
      <c r="W4" s="51" t="s">
        <v>63</v>
      </c>
      <c r="X4" s="51">
        <v>190805</v>
      </c>
      <c r="Y4" s="51" t="s">
        <v>64</v>
      </c>
      <c r="Z4" s="51" t="s">
        <v>65</v>
      </c>
      <c r="AA4" s="51" t="s">
        <v>125</v>
      </c>
      <c r="AB4" s="51" t="s">
        <v>210</v>
      </c>
      <c r="AC4" s="51">
        <v>191001</v>
      </c>
      <c r="AD4" s="52" t="s">
        <v>66</v>
      </c>
      <c r="AE4" s="52">
        <v>200101</v>
      </c>
      <c r="AF4" s="52" t="s">
        <v>67</v>
      </c>
      <c r="AG4" s="52" t="s">
        <v>68</v>
      </c>
      <c r="AH4" s="52" t="s">
        <v>69</v>
      </c>
      <c r="AI4" s="52" t="s">
        <v>176</v>
      </c>
      <c r="AJ4" s="52" t="s">
        <v>177</v>
      </c>
      <c r="AK4" s="52" t="s">
        <v>178</v>
      </c>
      <c r="AL4" s="52" t="s">
        <v>179</v>
      </c>
      <c r="AM4" s="52" t="s">
        <v>180</v>
      </c>
      <c r="AN4" s="52" t="s">
        <v>70</v>
      </c>
      <c r="AO4" s="52" t="s">
        <v>181</v>
      </c>
      <c r="AP4" s="51" t="s">
        <v>71</v>
      </c>
      <c r="AQ4" s="52">
        <v>200108</v>
      </c>
      <c r="AR4" s="52" t="s">
        <v>72</v>
      </c>
      <c r="AS4" s="52" t="s">
        <v>73</v>
      </c>
      <c r="AT4" s="52" t="s">
        <v>74</v>
      </c>
      <c r="AU4" s="52" t="s">
        <v>75</v>
      </c>
      <c r="AV4" s="52" t="s">
        <v>170</v>
      </c>
      <c r="AW4" s="52" t="s">
        <v>182</v>
      </c>
      <c r="AX4" s="52" t="s">
        <v>183</v>
      </c>
      <c r="AY4" s="52" t="s">
        <v>184</v>
      </c>
      <c r="AZ4" s="52" t="s">
        <v>185</v>
      </c>
      <c r="BA4" s="52">
        <v>200110</v>
      </c>
      <c r="BB4" s="52" t="s">
        <v>76</v>
      </c>
      <c r="BC4" s="52">
        <v>200111</v>
      </c>
      <c r="BD4" s="52" t="s">
        <v>126</v>
      </c>
      <c r="BE4" s="51" t="s">
        <v>77</v>
      </c>
      <c r="BF4" s="51" t="s">
        <v>78</v>
      </c>
      <c r="BG4" s="51" t="s">
        <v>79</v>
      </c>
      <c r="BH4" s="51" t="s">
        <v>80</v>
      </c>
      <c r="BI4" s="52" t="s">
        <v>81</v>
      </c>
      <c r="BJ4" s="52">
        <v>200121</v>
      </c>
      <c r="BK4" s="52" t="s">
        <v>82</v>
      </c>
      <c r="BL4" s="52">
        <v>200123</v>
      </c>
      <c r="BM4" s="52" t="s">
        <v>83</v>
      </c>
      <c r="BN4" s="52" t="s">
        <v>186</v>
      </c>
      <c r="BO4" s="52" t="s">
        <v>208</v>
      </c>
      <c r="BP4" s="52" t="s">
        <v>84</v>
      </c>
      <c r="BQ4" s="52">
        <v>200125</v>
      </c>
      <c r="BR4" s="52" t="s">
        <v>85</v>
      </c>
      <c r="BS4" s="52" t="s">
        <v>86</v>
      </c>
      <c r="BT4" s="52" t="s">
        <v>87</v>
      </c>
      <c r="BU4" s="52" t="s">
        <v>187</v>
      </c>
      <c r="BV4" s="52" t="s">
        <v>188</v>
      </c>
      <c r="BW4" s="52" t="s">
        <v>88</v>
      </c>
      <c r="BX4" s="51" t="s">
        <v>89</v>
      </c>
      <c r="BY4" s="51" t="s">
        <v>90</v>
      </c>
      <c r="BZ4" s="51" t="s">
        <v>91</v>
      </c>
      <c r="CA4" s="52" t="s">
        <v>92</v>
      </c>
      <c r="CB4" s="52">
        <v>200133</v>
      </c>
      <c r="CC4" s="52" t="s">
        <v>189</v>
      </c>
      <c r="CD4" s="52" t="s">
        <v>93</v>
      </c>
      <c r="CE4" s="52" t="s">
        <v>190</v>
      </c>
      <c r="CF4" s="52" t="s">
        <v>94</v>
      </c>
      <c r="CG4" s="52">
        <v>200135</v>
      </c>
      <c r="CH4" s="52" t="s">
        <v>95</v>
      </c>
      <c r="CI4" s="52" t="s">
        <v>96</v>
      </c>
      <c r="CJ4" s="52" t="s">
        <v>97</v>
      </c>
      <c r="CK4" s="52" t="s">
        <v>191</v>
      </c>
      <c r="CL4" s="52" t="s">
        <v>192</v>
      </c>
      <c r="CM4" s="52" t="s">
        <v>98</v>
      </c>
      <c r="CN4" s="52">
        <v>200136</v>
      </c>
      <c r="CO4" s="52" t="s">
        <v>99</v>
      </c>
      <c r="CP4" s="52" t="s">
        <v>100</v>
      </c>
      <c r="CQ4" s="52" t="s">
        <v>101</v>
      </c>
      <c r="CR4" s="52" t="s">
        <v>193</v>
      </c>
      <c r="CS4" s="52" t="s">
        <v>194</v>
      </c>
      <c r="CT4" s="52" t="s">
        <v>195</v>
      </c>
      <c r="CU4" s="52" t="s">
        <v>196</v>
      </c>
      <c r="CV4" s="52" t="s">
        <v>102</v>
      </c>
      <c r="CW4" s="52" t="s">
        <v>103</v>
      </c>
      <c r="CX4" s="52">
        <v>200140</v>
      </c>
      <c r="CY4" s="52" t="s">
        <v>197</v>
      </c>
      <c r="CZ4" s="52" t="s">
        <v>198</v>
      </c>
      <c r="DA4" s="52" t="s">
        <v>199</v>
      </c>
      <c r="DB4" s="52" t="s">
        <v>104</v>
      </c>
      <c r="DC4" s="52" t="s">
        <v>127</v>
      </c>
      <c r="DD4" s="52" t="s">
        <v>173</v>
      </c>
      <c r="DE4" s="52" t="s">
        <v>200</v>
      </c>
      <c r="DF4" s="52" t="s">
        <v>201</v>
      </c>
      <c r="DG4" s="52" t="s">
        <v>202</v>
      </c>
      <c r="DH4" s="51" t="s">
        <v>105</v>
      </c>
      <c r="DI4" s="51" t="s">
        <v>106</v>
      </c>
      <c r="DJ4" s="51">
        <v>200301</v>
      </c>
      <c r="DK4" s="51" t="s">
        <v>171</v>
      </c>
      <c r="DL4" s="51" t="s">
        <v>107</v>
      </c>
      <c r="DM4" s="51">
        <v>200307</v>
      </c>
      <c r="DN4" s="51" t="s">
        <v>108</v>
      </c>
      <c r="DO4" s="51" t="s">
        <v>128</v>
      </c>
      <c r="DP4" s="51" t="s">
        <v>109</v>
      </c>
      <c r="DQ4" s="51">
        <v>200308</v>
      </c>
      <c r="DR4" s="51" t="s">
        <v>172</v>
      </c>
      <c r="DS4" s="52">
        <v>20014001</v>
      </c>
      <c r="DT4" s="52" t="s">
        <v>110</v>
      </c>
      <c r="DU4" s="52" t="s">
        <v>111</v>
      </c>
      <c r="DV4" s="52" t="s">
        <v>112</v>
      </c>
      <c r="DW4" s="52" t="s">
        <v>113</v>
      </c>
      <c r="DX4" s="52" t="s">
        <v>203</v>
      </c>
      <c r="DY4" s="52">
        <v>20014002</v>
      </c>
      <c r="DZ4" s="52" t="s">
        <v>114</v>
      </c>
      <c r="EA4" s="52" t="s">
        <v>115</v>
      </c>
      <c r="EB4" s="52" t="s">
        <v>116</v>
      </c>
      <c r="EC4" s="52" t="s">
        <v>117</v>
      </c>
      <c r="ED4" s="52" t="s">
        <v>204</v>
      </c>
      <c r="EE4" s="52">
        <v>20014003</v>
      </c>
      <c r="EF4" s="52">
        <v>20014004</v>
      </c>
      <c r="EG4" s="52" t="s">
        <v>118</v>
      </c>
      <c r="EH4" s="52">
        <v>20014005</v>
      </c>
      <c r="EI4" s="52" t="s">
        <v>119</v>
      </c>
      <c r="EJ4" s="52" t="s">
        <v>120</v>
      </c>
      <c r="EK4" s="52" t="s">
        <v>121</v>
      </c>
      <c r="EL4" s="52" t="s">
        <v>122</v>
      </c>
      <c r="EM4" s="52" t="s">
        <v>123</v>
      </c>
      <c r="EN4" s="52" t="s">
        <v>205</v>
      </c>
      <c r="EO4" s="52" t="s">
        <v>206</v>
      </c>
      <c r="EP4" s="53">
        <v>20014007</v>
      </c>
      <c r="EQ4" s="53" t="s">
        <v>124</v>
      </c>
      <c r="ER4" s="53" t="s">
        <v>207</v>
      </c>
      <c r="ES4" s="53" t="s">
        <v>209</v>
      </c>
    </row>
    <row r="5" spans="3:163" x14ac:dyDescent="0.25">
      <c r="C5" s="2" t="s">
        <v>0</v>
      </c>
      <c r="D5" s="3">
        <f t="shared" ref="D5:D36" si="0">SUM(E5:ES5)</f>
        <v>760.55</v>
      </c>
      <c r="E5" s="11"/>
      <c r="F5" s="11"/>
      <c r="G5" s="11"/>
      <c r="H5" s="11">
        <f>VLOOKUP(H4,[1]Hárok1!$A$9:$B$35,2,0)</f>
        <v>2.5000000000000001E-2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>
        <f>VLOOKUP(AD4,[1]Hárok1!$A$9:$B$35,2,0)</f>
        <v>32.17</v>
      </c>
      <c r="AE5" s="11"/>
      <c r="AF5" s="11"/>
      <c r="AG5" s="11"/>
      <c r="AH5" s="11"/>
      <c r="AI5" s="11"/>
      <c r="AJ5" s="11"/>
      <c r="AK5" s="11"/>
      <c r="AL5" s="11"/>
      <c r="AM5" s="11"/>
      <c r="AN5" s="11">
        <f>VLOOKUP(AN4,[1]Hárok1!$A$9:$B$35,2,0)</f>
        <v>24.2</v>
      </c>
      <c r="AO5" s="11">
        <f>VLOOKUP(AO4,[1]Hárok1!$A$9:$B$35,2,0)</f>
        <v>0.81842400000000015</v>
      </c>
      <c r="AP5" s="11">
        <f>VLOOKUP(AP4,[1]Hárok1!$A$9:$B$35,2,0)</f>
        <v>0.29199999999999998</v>
      </c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>
        <f>VLOOKUP(BB4,[1]Hárok1!$A$9:$B$35,2,0)</f>
        <v>6.51</v>
      </c>
      <c r="BC5" s="11"/>
      <c r="BD5" s="11"/>
      <c r="BE5" s="11">
        <f>VLOOKUP(BE4,[1]Hárok1!$A$9:$B$35,2,0)</f>
        <v>5.1999999999999998E-2</v>
      </c>
      <c r="BF5" s="11"/>
      <c r="BG5" s="11"/>
      <c r="BH5" s="11">
        <f>VLOOKUP(BH4,[1]Hárok1!$A$9:$B$35,2,0)</f>
        <v>2.5999999999999999E-2</v>
      </c>
      <c r="BI5" s="11"/>
      <c r="BJ5" s="11"/>
      <c r="BK5" s="11">
        <f>VLOOKUP(BK4,[1]Hárok1!$A$9:$B$35,2,0)</f>
        <v>0.85</v>
      </c>
      <c r="BL5" s="11"/>
      <c r="BM5" s="11"/>
      <c r="BN5" s="11"/>
      <c r="BO5" s="11"/>
      <c r="BP5" s="11">
        <f>VLOOKUP(BP4,[1]Hárok1!$A$9:$B$35,2,0)</f>
        <v>0.2</v>
      </c>
      <c r="BQ5" s="11"/>
      <c r="BR5" s="11"/>
      <c r="BS5" s="11"/>
      <c r="BT5" s="11"/>
      <c r="BU5" s="11"/>
      <c r="BV5" s="11"/>
      <c r="BW5" s="11"/>
      <c r="BX5" s="11">
        <f>VLOOKUP(BX4,[1]Hárok1!$A$9:$B$35,2,0)</f>
        <v>0.69</v>
      </c>
      <c r="BY5" s="11"/>
      <c r="BZ5" s="11">
        <f>VLOOKUP(BZ4,[1]Hárok1!$A$9:$B$35,2,0)</f>
        <v>6.0000000000000001E-3</v>
      </c>
      <c r="CA5" s="11">
        <f>VLOOKUP(CA4,[1]Hárok1!$A$9:$B$35,2,0)</f>
        <v>1E-3</v>
      </c>
      <c r="CB5" s="11"/>
      <c r="CC5" s="11"/>
      <c r="CD5" s="11"/>
      <c r="CE5" s="11"/>
      <c r="CF5" s="11">
        <f>VLOOKUP(CF4,[1]Hárok1!$A$9:$B$35,2,0)</f>
        <v>0.65</v>
      </c>
      <c r="CG5" s="11"/>
      <c r="CH5" s="11"/>
      <c r="CI5" s="11"/>
      <c r="CJ5" s="11"/>
      <c r="CK5" s="11"/>
      <c r="CL5" s="11"/>
      <c r="CM5" s="11">
        <f>VLOOKUP(CM4,[1]Hárok1!$A$9:$B$35,2,0)</f>
        <v>1.18</v>
      </c>
      <c r="CN5" s="11"/>
      <c r="CO5" s="11"/>
      <c r="CP5" s="11"/>
      <c r="CQ5" s="11"/>
      <c r="CR5" s="11"/>
      <c r="CS5" s="11"/>
      <c r="CT5" s="11"/>
      <c r="CU5" s="11"/>
      <c r="CV5" s="11">
        <f>VLOOKUP(CV4,[1]Hárok1!$A$9:$B$35,2,0)</f>
        <v>35.226332999999997</v>
      </c>
      <c r="CW5" s="11">
        <f>VLOOKUP(CW4,[1]Hárok1!$A$9:$B$35,2,0)</f>
        <v>1.8452430000000002</v>
      </c>
      <c r="CX5" s="11"/>
      <c r="CY5" s="11"/>
      <c r="CZ5" s="11"/>
      <c r="DA5" s="11"/>
      <c r="DB5" s="11">
        <f>VLOOKUP(DB4,[1]Hárok1!$A$9:$B$35,2,0)</f>
        <v>239.51000000000002</v>
      </c>
      <c r="DC5" s="11"/>
      <c r="DD5" s="11"/>
      <c r="DE5" s="11"/>
      <c r="DF5" s="11"/>
      <c r="DG5" s="11"/>
      <c r="DH5" s="11"/>
      <c r="DI5" s="11">
        <f>VLOOKUP(DI4,[1]Hárok1!$A$9:$B$35,2,0)</f>
        <v>269.18</v>
      </c>
      <c r="DJ5" s="11"/>
      <c r="DK5" s="11"/>
      <c r="DL5" s="11">
        <f>VLOOKUP(DL4,[1]Hárok1!$A$9:$B$35,2,0)</f>
        <v>69.55</v>
      </c>
      <c r="DM5" s="11"/>
      <c r="DN5" s="11"/>
      <c r="DO5" s="11"/>
      <c r="DP5" s="11">
        <f>VLOOKUP(DP4,[1]Hárok1!$A$9:$B$35,2,0)</f>
        <v>22.48</v>
      </c>
      <c r="DQ5" s="11"/>
      <c r="DR5" s="11"/>
      <c r="DS5" s="11"/>
      <c r="DT5" s="11"/>
      <c r="DU5" s="11"/>
      <c r="DV5" s="11"/>
      <c r="DW5" s="11">
        <f>VLOOKUP(DW4,[1]Hárok1!$A$9:$B$35,2,0)</f>
        <v>0.73699999999999999</v>
      </c>
      <c r="DX5" s="11">
        <f>VLOOKUP(DX4,[1]Hárok1!$A$9:$B$35,2,0)</f>
        <v>2E-3</v>
      </c>
      <c r="DY5" s="11"/>
      <c r="DZ5" s="11"/>
      <c r="EA5" s="11"/>
      <c r="EB5" s="11"/>
      <c r="EC5" s="11">
        <f>VLOOKUP(EC4,[1]Hárok1!$A$9:$B$35,2,0)</f>
        <v>1.3089999999999999</v>
      </c>
      <c r="ED5" s="11">
        <f>VLOOKUP(ED4,[1]Hárok1!$A$9:$B$35,2,0)</f>
        <v>3.0000000000000001E-3</v>
      </c>
      <c r="EE5" s="11"/>
      <c r="EF5" s="11"/>
      <c r="EG5" s="11"/>
      <c r="EH5" s="11"/>
      <c r="EI5" s="11"/>
      <c r="EJ5" s="11"/>
      <c r="EK5" s="11"/>
      <c r="EL5" s="11">
        <f>VLOOKUP(EL4,[1]Hárok1!$A$9:$B$35,2,0)</f>
        <v>52.988999999999997</v>
      </c>
      <c r="EM5" s="11">
        <f>VLOOKUP(EM4,[1]Hárok1!$A$9:$B$35,2,0)</f>
        <v>4.8000000000000001E-2</v>
      </c>
      <c r="EN5" s="11"/>
      <c r="EO5" s="11"/>
      <c r="EP5" s="11"/>
      <c r="EQ5" s="11"/>
      <c r="ER5" s="11"/>
      <c r="ES5" s="11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</row>
    <row r="6" spans="3:163" x14ac:dyDescent="0.25">
      <c r="C6" s="4" t="s">
        <v>1</v>
      </c>
      <c r="D6" s="6">
        <f t="shared" si="0"/>
        <v>516.13</v>
      </c>
      <c r="E6" s="11"/>
      <c r="F6" s="11"/>
      <c r="G6" s="11"/>
      <c r="H6" s="11">
        <f>VLOOKUP(H4,[1]Hárok1!$C$9:$D$37,2,0)</f>
        <v>3.4999999999999996E-2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>
        <f>VLOOKUP(AD4,[1]Hárok1!$C$9:$D$37,2,0)</f>
        <v>19.709999999999997</v>
      </c>
      <c r="AE6" s="11"/>
      <c r="AF6" s="11"/>
      <c r="AG6" s="11"/>
      <c r="AH6" s="11"/>
      <c r="AI6" s="11"/>
      <c r="AJ6" s="11"/>
      <c r="AK6" s="11"/>
      <c r="AL6" s="11"/>
      <c r="AM6" s="11"/>
      <c r="AN6" s="11">
        <f>VLOOKUP(AN4,[1]Hárok1!$C$9:$D$37,2,0)</f>
        <v>23.38</v>
      </c>
      <c r="AO6" s="11">
        <f>VLOOKUP(AO4,[1]Hárok1!$C$9:$D$37,2,0)</f>
        <v>0.61905600000000005</v>
      </c>
      <c r="AP6" s="11">
        <f>VLOOKUP(AP4,[1]Hárok1!$C$9:$D$37,2,0)</f>
        <v>0.04</v>
      </c>
      <c r="AQ6" s="54">
        <f>VLOOKUP(AQ4,[1]Hárok1!$C$9:$D$37,2,0)</f>
        <v>0.02</v>
      </c>
      <c r="AR6" s="11"/>
      <c r="AS6" s="11"/>
      <c r="AT6" s="11"/>
      <c r="AU6" s="11"/>
      <c r="AV6" s="54">
        <f>VLOOKUP(AV4,[1]Hárok1!$C$9:$D$37,2,0)</f>
        <v>1.8</v>
      </c>
      <c r="AW6" s="11"/>
      <c r="AX6" s="11"/>
      <c r="AY6" s="11"/>
      <c r="AZ6" s="11"/>
      <c r="BA6" s="11">
        <f>VLOOKUP(BA4,[1]Hárok1!$C$9:$D$37,2,0)</f>
        <v>1.44</v>
      </c>
      <c r="BB6" s="11"/>
      <c r="BC6" s="11"/>
      <c r="BD6" s="11"/>
      <c r="BE6" s="11">
        <f>VLOOKUP(BE4,[1]Hárok1!$C$9:$D$37,2,0)</f>
        <v>5.1000000000000004E-2</v>
      </c>
      <c r="BF6" s="11"/>
      <c r="BG6" s="11"/>
      <c r="BH6" s="11">
        <f>VLOOKUP(BH4,[1]Hárok1!$C$9:$D$37,2,0)</f>
        <v>0.04</v>
      </c>
      <c r="BI6" s="11">
        <f>VLOOKUP(BI4,[1]Hárok1!$C$9:$D$37,2,0)</f>
        <v>0.01</v>
      </c>
      <c r="BJ6" s="11"/>
      <c r="BK6" s="11">
        <f>VLOOKUP(BK4,[1]Hárok1!$C$9:$D$37,2,0)</f>
        <v>0.50900000000000001</v>
      </c>
      <c r="BL6" s="11"/>
      <c r="BM6" s="11"/>
      <c r="BN6" s="11"/>
      <c r="BO6" s="11"/>
      <c r="BP6" s="11">
        <f>VLOOKUP(BP4,[1]Hárok1!$C$9:$D$37,2,0)</f>
        <v>0.01</v>
      </c>
      <c r="BQ6" s="11"/>
      <c r="BR6" s="11"/>
      <c r="BS6" s="11"/>
      <c r="BT6" s="11"/>
      <c r="BU6" s="11"/>
      <c r="BV6" s="11"/>
      <c r="BW6" s="11">
        <f>VLOOKUP(BW4,[1]Hárok1!$C$9:$D$37,2,0)</f>
        <v>0.43400000000000005</v>
      </c>
      <c r="BX6" s="11">
        <f>VLOOKUP(BX4,[1]Hárok1!$C$9:$D$37,2,0)</f>
        <v>0.11</v>
      </c>
      <c r="BY6" s="11">
        <f>VLOOKUP(BY4,[1]Hárok1!$C$9:$D$37,2,0)</f>
        <v>0.29000000000000004</v>
      </c>
      <c r="BZ6" s="11">
        <f>VLOOKUP(BZ4,[1]Hárok1!$C$9:$D$37,2,0)</f>
        <v>0.01</v>
      </c>
      <c r="CA6" s="11">
        <f>VLOOKUP(CA4,[1]Hárok1!$C$9:$D$37,2,0)</f>
        <v>0.01</v>
      </c>
      <c r="CB6" s="11"/>
      <c r="CC6" s="11"/>
      <c r="CD6" s="11"/>
      <c r="CE6" s="11"/>
      <c r="CF6" s="11">
        <f>VLOOKUP(CF4,[1]Hárok1!$C$9:$D$37,2,0)</f>
        <v>0.41300000000000003</v>
      </c>
      <c r="CG6" s="11"/>
      <c r="CH6" s="11"/>
      <c r="CI6" s="11"/>
      <c r="CJ6" s="11"/>
      <c r="CK6" s="11"/>
      <c r="CL6" s="11"/>
      <c r="CM6" s="11">
        <f>VLOOKUP(CM4,[1]Hárok1!$C$9:$D$37,2,0)</f>
        <v>0.56799999999999995</v>
      </c>
      <c r="CN6" s="11"/>
      <c r="CO6" s="11"/>
      <c r="CP6" s="11"/>
      <c r="CQ6" s="11"/>
      <c r="CR6" s="11"/>
      <c r="CS6" s="11"/>
      <c r="CT6" s="11"/>
      <c r="CU6" s="11"/>
      <c r="CV6" s="11">
        <f>VLOOKUP(CV4,[1]Hárok1!$C$9:$D$37,2,0)</f>
        <v>26.645201999999998</v>
      </c>
      <c r="CW6" s="11">
        <f>VLOOKUP(CW4,[1]Hárok1!$C$9:$D$37,2,0)</f>
        <v>1.3957419999999998</v>
      </c>
      <c r="CX6" s="11"/>
      <c r="CY6" s="11"/>
      <c r="CZ6" s="11"/>
      <c r="DA6" s="11"/>
      <c r="DB6" s="11">
        <f>VLOOKUP(DB4,[1]Hárok1!$C$9:$D$37,2,0)</f>
        <v>96.139999999999986</v>
      </c>
      <c r="DC6" s="11">
        <f>VLOOKUP(DC4,[1]Hárok1!$C$9:$D$37,2,0)</f>
        <v>62</v>
      </c>
      <c r="DD6" s="11"/>
      <c r="DE6" s="11"/>
      <c r="DF6" s="11"/>
      <c r="DG6" s="11"/>
      <c r="DH6" s="11"/>
      <c r="DI6" s="11">
        <f>VLOOKUP(DI4,[1]Hárok1!$C$9:$D$37,2,0)</f>
        <v>212.50000000000003</v>
      </c>
      <c r="DJ6" s="11"/>
      <c r="DK6" s="11"/>
      <c r="DL6" s="11">
        <f>VLOOKUP(DL4,[1]Hárok1!$C$9:$D$37,2,0)</f>
        <v>43.139999999999993</v>
      </c>
      <c r="DM6" s="11"/>
      <c r="DN6" s="11"/>
      <c r="DO6" s="11"/>
      <c r="DP6" s="11">
        <f>VLOOKUP(DP4,[1]Hárok1!$C$9:$D$37,2,0)</f>
        <v>18.619999999999997</v>
      </c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>
        <f>VLOOKUP(EK4,[1]Hárok1!$C$9:$D$37,2,0)</f>
        <v>2.19</v>
      </c>
      <c r="EL6" s="11"/>
      <c r="EM6" s="11"/>
      <c r="EN6" s="11">
        <f>VLOOKUP(EN4,[1]Hárok1!$C$9:$D$37,2,0)</f>
        <v>4</v>
      </c>
      <c r="EO6" s="11"/>
      <c r="EP6" s="11"/>
      <c r="EQ6" s="11"/>
      <c r="ER6" s="11"/>
      <c r="ES6" s="11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</row>
    <row r="7" spans="3:163" x14ac:dyDescent="0.25">
      <c r="C7" s="4" t="s">
        <v>2</v>
      </c>
      <c r="D7" s="6">
        <f t="shared" si="0"/>
        <v>108.76899999999999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>
        <f>VLOOKUP(AD4,[1]Hárok1!$E$9:$F$28,2,0)</f>
        <v>7.0500000000000007</v>
      </c>
      <c r="AE7" s="11"/>
      <c r="AF7" s="11"/>
      <c r="AG7" s="11"/>
      <c r="AH7" s="11"/>
      <c r="AI7" s="11"/>
      <c r="AJ7" s="11"/>
      <c r="AK7" s="11"/>
      <c r="AL7" s="11"/>
      <c r="AM7" s="11"/>
      <c r="AN7" s="11">
        <f>VLOOKUP(AN4,[1]Hárok1!$E$9:$F$28,2,0)</f>
        <v>2.97</v>
      </c>
      <c r="AO7" s="11">
        <f>VLOOKUP(AO4,[1]Hárok1!$E$9:$F$28,2,0)</f>
        <v>0.182088</v>
      </c>
      <c r="AP7" s="11">
        <f>VLOOKUP(AP4,[1]Hárok1!$E$9:$F$28,2,0)</f>
        <v>5.8000000000000003E-2</v>
      </c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>
        <f>VLOOKUP(BB4,[1]Hárok1!$E$9:$F$28,2,0)</f>
        <v>0.37</v>
      </c>
      <c r="BC7" s="11"/>
      <c r="BD7" s="11"/>
      <c r="BE7" s="11">
        <f>VLOOKUP(BE4,[1]Hárok1!$E$9:$F$28,2,0)</f>
        <v>4.0000000000000001E-3</v>
      </c>
      <c r="BF7" s="11"/>
      <c r="BG7" s="11"/>
      <c r="BH7" s="11">
        <f>VLOOKUP(BH4,[1]Hárok1!$E$9:$F$28,2,0)</f>
        <v>7.0000000000000001E-3</v>
      </c>
      <c r="BI7" s="11">
        <f>VLOOKUP(BI4,[1]Hárok1!$E$9:$F$28,2,0)</f>
        <v>0.03</v>
      </c>
      <c r="BJ7" s="11"/>
      <c r="BK7" s="11">
        <f>VLOOKUP(BK4,[1]Hárok1!$E$9:$F$28,2,0)</f>
        <v>0.106</v>
      </c>
      <c r="BL7" s="11"/>
      <c r="BM7" s="11"/>
      <c r="BN7" s="11"/>
      <c r="BO7" s="11"/>
      <c r="BP7" s="11">
        <f>VLOOKUP(BP4,[1]Hárok1!$E$9:$F$28,2,0)</f>
        <v>4.0000000000000001E-3</v>
      </c>
      <c r="BQ7" s="11"/>
      <c r="BR7" s="11"/>
      <c r="BS7" s="11"/>
      <c r="BT7" s="11"/>
      <c r="BU7" s="11"/>
      <c r="BV7" s="11"/>
      <c r="BW7" s="11">
        <f>VLOOKUP(BW4,[1]Hárok1!$E$9:$F$28,2,0)</f>
        <v>2.5000000000000001E-2</v>
      </c>
      <c r="BX7" s="11">
        <f>VLOOKUP(BX4,[1]Hárok1!$E$9:$F$28,2,0)</f>
        <v>0.08</v>
      </c>
      <c r="BY7" s="11">
        <f>VLOOKUP(BY4,[1]Hárok1!$E$9:$F$28,2,0)</f>
        <v>5.7000000000000002E-2</v>
      </c>
      <c r="BZ7" s="11"/>
      <c r="CA7" s="11"/>
      <c r="CB7" s="11"/>
      <c r="CC7" s="11"/>
      <c r="CD7" s="11"/>
      <c r="CE7" s="11"/>
      <c r="CF7" s="11">
        <f>VLOOKUP(CF4,[1]Hárok1!$E$9:$F$28,2,0)</f>
        <v>0.16600000000000001</v>
      </c>
      <c r="CG7" s="11"/>
      <c r="CH7" s="11"/>
      <c r="CI7" s="11"/>
      <c r="CJ7" s="11"/>
      <c r="CK7" s="11"/>
      <c r="CL7" s="11"/>
      <c r="CM7" s="11">
        <f>VLOOKUP(CM4,[1]Hárok1!$E$9:$F$28,2,0)</f>
        <v>0.17199999999999999</v>
      </c>
      <c r="CN7" s="11"/>
      <c r="CO7" s="11"/>
      <c r="CP7" s="11"/>
      <c r="CQ7" s="11"/>
      <c r="CR7" s="11"/>
      <c r="CS7" s="11"/>
      <c r="CT7" s="11"/>
      <c r="CU7" s="11"/>
      <c r="CV7" s="11">
        <f>VLOOKUP(CV4,[1]Hárok1!$E$9:$F$28,2,0)</f>
        <v>7.8373709999999992</v>
      </c>
      <c r="CW7" s="11">
        <f>VLOOKUP(CW4,[1]Hárok1!$E$9:$F$28,2,0)</f>
        <v>0.41054099999999999</v>
      </c>
      <c r="CX7" s="11"/>
      <c r="CY7" s="11"/>
      <c r="CZ7" s="11"/>
      <c r="DA7" s="11"/>
      <c r="DB7" s="11">
        <f>VLOOKUP(DB4,[1]Hárok1!$E$9:$F$28,2,0)</f>
        <v>30.210000000000004</v>
      </c>
      <c r="DC7" s="11"/>
      <c r="DD7" s="11"/>
      <c r="DE7" s="11"/>
      <c r="DF7" s="11"/>
      <c r="DG7" s="11"/>
      <c r="DH7" s="11"/>
      <c r="DI7" s="11">
        <f>VLOOKUP(DI4,[1]Hárok1!$E$9:$F$28,2,0)</f>
        <v>48.009999999999984</v>
      </c>
      <c r="DJ7" s="11"/>
      <c r="DK7" s="11"/>
      <c r="DL7" s="11">
        <f>VLOOKUP(DL4,[1]Hárok1!$E$9:$F$28,2,0)</f>
        <v>11.02</v>
      </c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</row>
    <row r="8" spans="3:163" x14ac:dyDescent="0.25">
      <c r="C8" s="4" t="s">
        <v>3</v>
      </c>
      <c r="D8" s="6">
        <f t="shared" si="0"/>
        <v>144.55100000000002</v>
      </c>
      <c r="E8" s="11"/>
      <c r="F8" s="11"/>
      <c r="G8" s="11"/>
      <c r="H8" s="11">
        <f>VLOOKUP(H4,[1]Hárok1!$G$9:$H$24,2,0)</f>
        <v>3.0000000000000001E-3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>
        <f>VLOOKUP(AD4,[1]Hárok1!$G$9:$H$24,2,0)</f>
        <v>6.45</v>
      </c>
      <c r="AE8" s="11"/>
      <c r="AF8" s="11"/>
      <c r="AG8" s="11"/>
      <c r="AH8" s="11"/>
      <c r="AI8" s="11"/>
      <c r="AJ8" s="11"/>
      <c r="AK8" s="11"/>
      <c r="AL8" s="11"/>
      <c r="AM8" s="11"/>
      <c r="AN8" s="11">
        <f>VLOOKUP(AN4,[1]Hárok1!$G$9:$H$24,2,0)</f>
        <v>2.2999999999999998</v>
      </c>
      <c r="AO8" s="11">
        <f>VLOOKUP(AO4,[1]Hárok1!$G$9:$H$24,2,0)</f>
        <v>0.185976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>
        <f>VLOOKUP(BA4,[1]Hárok1!$G$9:$H$24,2,0)</f>
        <v>1.115</v>
      </c>
      <c r="BB8" s="11"/>
      <c r="BC8" s="11"/>
      <c r="BD8" s="11"/>
      <c r="BE8" s="11"/>
      <c r="BF8" s="11"/>
      <c r="BG8" s="11"/>
      <c r="BH8" s="11"/>
      <c r="BI8" s="11"/>
      <c r="BJ8" s="11"/>
      <c r="BK8" s="11">
        <f>VLOOKUP(BK4,[1]Hárok1!$G$9:$H$24,2,0)</f>
        <v>0.38500000000000001</v>
      </c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>
        <f>VLOOKUP(BX4,[1]Hárok1!$G$9:$H$24,2,0)</f>
        <v>1.4999999999999999E-2</v>
      </c>
      <c r="BY8" s="11">
        <f>VLOOKUP(BY4,[1]Hárok1!$G$9:$H$24,2,0)</f>
        <v>1.4999999999999999E-2</v>
      </c>
      <c r="BZ8" s="11"/>
      <c r="CA8" s="11"/>
      <c r="CB8" s="11"/>
      <c r="CC8" s="11"/>
      <c r="CD8" s="11"/>
      <c r="CE8" s="11"/>
      <c r="CF8" s="11">
        <f>VLOOKUP(CF4,[1]Hárok1!$G$9:$H$24,2,0)</f>
        <v>0.57100000000000006</v>
      </c>
      <c r="CG8" s="11"/>
      <c r="CH8" s="11"/>
      <c r="CI8" s="11"/>
      <c r="CJ8" s="11"/>
      <c r="CK8" s="11"/>
      <c r="CL8" s="11"/>
      <c r="CM8" s="11">
        <f>VLOOKUP(CM4,[1]Hárok1!$G$9:$H$24,2,0)</f>
        <v>0.73699999999999999</v>
      </c>
      <c r="CN8" s="11"/>
      <c r="CO8" s="11"/>
      <c r="CP8" s="11"/>
      <c r="CQ8" s="11"/>
      <c r="CR8" s="11"/>
      <c r="CS8" s="11"/>
      <c r="CT8" s="11"/>
      <c r="CU8" s="11"/>
      <c r="CV8" s="11">
        <f>VLOOKUP(CV4,[1]Hárok1!$G$9:$H$24,2,0)</f>
        <v>8.0047169999999994</v>
      </c>
      <c r="CW8" s="11">
        <f>VLOOKUP(CW4,[1]Hárok1!$G$9:$H$24,2,0)</f>
        <v>0.41930700000000004</v>
      </c>
      <c r="CX8" s="11"/>
      <c r="CY8" s="11"/>
      <c r="CZ8" s="11"/>
      <c r="DA8" s="11"/>
      <c r="DB8" s="11">
        <f>VLOOKUP(DB4,[1]Hárok1!$G$9:$H$24,2,0)</f>
        <v>59.52</v>
      </c>
      <c r="DC8" s="11"/>
      <c r="DD8" s="11"/>
      <c r="DE8" s="11"/>
      <c r="DF8" s="11"/>
      <c r="DG8" s="11"/>
      <c r="DH8" s="11"/>
      <c r="DI8" s="11">
        <f>VLOOKUP(DI4,[1]Hárok1!$G$9:$H$24,2,0)</f>
        <v>42.849999999999994</v>
      </c>
      <c r="DJ8" s="11"/>
      <c r="DK8" s="11"/>
      <c r="DL8" s="11">
        <f>VLOOKUP(DL4,[1]Hárok1!$G$9:$H$24,2,0)</f>
        <v>13.14</v>
      </c>
      <c r="DM8" s="11"/>
      <c r="DN8" s="11"/>
      <c r="DO8" s="11"/>
      <c r="DP8" s="11">
        <f>VLOOKUP(DP4,[1]Hárok1!$G$9:$H$24,2,0)</f>
        <v>8.84</v>
      </c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</row>
    <row r="9" spans="3:163" x14ac:dyDescent="0.25">
      <c r="C9" s="4" t="s">
        <v>4</v>
      </c>
      <c r="D9" s="6">
        <f t="shared" si="0"/>
        <v>744.13599999999997</v>
      </c>
      <c r="E9" s="11"/>
      <c r="F9" s="11"/>
      <c r="G9" s="11"/>
      <c r="H9" s="11"/>
      <c r="I9" s="11"/>
      <c r="J9" s="11"/>
      <c r="K9" s="11">
        <f>VLOOKUP(K4,[1]Hárok1!$I$9:$J$29,2,0)</f>
        <v>2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>
        <f>VLOOKUP(AD4,[1]Hárok1!$I$9:$J$29,2,0)</f>
        <v>48.069999999999993</v>
      </c>
      <c r="AE9" s="11"/>
      <c r="AF9" s="11"/>
      <c r="AG9" s="11"/>
      <c r="AH9" s="11"/>
      <c r="AI9" s="11"/>
      <c r="AJ9" s="11"/>
      <c r="AL9" s="11"/>
      <c r="AM9" s="11">
        <f>VLOOKUP(AK4,[1]Hárok1!$I$9:$J$29,2,0)</f>
        <v>3.91</v>
      </c>
      <c r="AN9" s="11">
        <f>VLOOKUP(AN4,[1]Hárok1!$I$9:$J$29,2,0)</f>
        <v>39.53</v>
      </c>
      <c r="AO9" s="11">
        <f>VLOOKUP(AO4,[1]Hárok1!$I$9:$J$29,2,0)</f>
        <v>0.71042400000000006</v>
      </c>
      <c r="AP9" s="11"/>
      <c r="AQ9" s="11"/>
      <c r="AR9" s="11"/>
      <c r="AS9" s="11"/>
      <c r="AT9" s="54">
        <f>VLOOKUP(AT4,[1]Hárok1!$I$9:$J$29,2,0)</f>
        <v>0.36199999999999999</v>
      </c>
      <c r="AU9" s="11"/>
      <c r="AV9" s="11"/>
      <c r="AW9" s="11"/>
      <c r="AX9" s="11"/>
      <c r="AY9" s="11"/>
      <c r="AZ9" s="11"/>
      <c r="BA9" s="11"/>
      <c r="BB9" s="11">
        <f>VLOOKUP(BB4,[1]Hárok1!$I$9:$J$29,2,0)</f>
        <v>4.3</v>
      </c>
      <c r="BC9" s="11"/>
      <c r="BD9" s="11"/>
      <c r="BE9" s="11"/>
      <c r="BF9" s="11"/>
      <c r="BG9" s="11"/>
      <c r="BH9" s="11"/>
      <c r="BI9" s="11"/>
      <c r="BJ9" s="11"/>
      <c r="BK9" s="11"/>
      <c r="BL9" s="11">
        <f>VLOOKUP(BL4,[1]Hárok1!$I$9:$J$29,2,0)</f>
        <v>1.1499999999999999</v>
      </c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>
        <f>VLOOKUP(CJ4,[1]Hárok1!$I$9:$J$29,2,0)</f>
        <v>0.89700000000000002</v>
      </c>
      <c r="CK9" s="11"/>
      <c r="CL9" s="11"/>
      <c r="CM9" s="11"/>
      <c r="CN9" s="11"/>
      <c r="CO9" s="11"/>
      <c r="CP9" s="11"/>
      <c r="CQ9" s="11">
        <f>VLOOKUP(CQ4,[1]Hárok1!$I$9:$J$29,2,0)</f>
        <v>1.6240000000000001</v>
      </c>
      <c r="CR9" s="11"/>
      <c r="CS9" s="11"/>
      <c r="CT9" s="11">
        <f>VLOOKUP(CT4,[1]Hárok1!$I$9:$J$29,2,0)</f>
        <v>9.4600000000000009</v>
      </c>
      <c r="CU9" s="11"/>
      <c r="CV9" s="11">
        <f>VLOOKUP(CV4,[1]Hárok1!$I$9:$J$29,2,0)</f>
        <v>30.577833000000002</v>
      </c>
      <c r="CW9" s="11">
        <f>VLOOKUP(CW4,[1]Hárok1!$I$9:$J$29,2,0)</f>
        <v>1.6017430000000001</v>
      </c>
      <c r="CX9" s="11">
        <f>VLOOKUP(CX4,[1]Hárok1!$I$9:$J$29,2,0)</f>
        <v>5.38</v>
      </c>
      <c r="CY9" s="11"/>
      <c r="CZ9" s="11"/>
      <c r="DA9" s="11"/>
      <c r="DB9" s="11">
        <f>VLOOKUP(DB4,[1]Hárok1!$I$9:$J$29,2,0)</f>
        <v>202.36999999999998</v>
      </c>
      <c r="DC9" s="11"/>
      <c r="DD9" s="11"/>
      <c r="DE9" s="11"/>
      <c r="DF9" s="11"/>
      <c r="DG9" s="11"/>
      <c r="DH9" s="11"/>
      <c r="DI9" s="11">
        <f>VLOOKUP(DI4,[1]Hárok1!$I$9:$J$29,2,0)</f>
        <v>329.55</v>
      </c>
      <c r="DJ9" s="11"/>
      <c r="DK9" s="11"/>
      <c r="DL9" s="11">
        <f>VLOOKUP(DL4,[1]Hárok1!$I$9:$J$29,2,0)</f>
        <v>58.56</v>
      </c>
      <c r="DM9" s="11"/>
      <c r="DN9" s="11"/>
      <c r="DO9" s="11"/>
      <c r="DP9" s="11"/>
      <c r="DQ9" s="11"/>
      <c r="DR9" s="11"/>
      <c r="DS9" s="11"/>
      <c r="DT9" s="11">
        <f>VLOOKUP(DT4,[1]Hárok1!$I$9:$J$29,2,0)</f>
        <v>3.5000000000000003E-2</v>
      </c>
      <c r="DU9" s="11"/>
      <c r="DV9" s="11"/>
      <c r="DW9" s="11"/>
      <c r="DX9" s="11"/>
      <c r="DY9" s="11"/>
      <c r="DZ9" s="11">
        <f>VLOOKUP(DZ4,[1]Hárok1!$I$9:$J$29,2,0)</f>
        <v>0.28799999999999998</v>
      </c>
      <c r="EA9" s="11"/>
      <c r="EB9" s="11"/>
      <c r="EC9" s="11"/>
      <c r="ED9" s="11"/>
      <c r="EE9" s="11"/>
      <c r="EF9" s="11"/>
      <c r="EG9" s="11"/>
      <c r="EH9" s="11"/>
      <c r="EI9" s="11">
        <f>VLOOKUP(EI4,[1]Hárok1!$I$9:$J$29,2,0)</f>
        <v>3.44</v>
      </c>
      <c r="EJ9" s="11"/>
      <c r="EK9" s="11"/>
      <c r="EL9" s="11"/>
      <c r="EM9" s="11"/>
      <c r="EN9" s="11"/>
      <c r="EO9" s="11"/>
      <c r="EP9" s="11">
        <f>VLOOKUP(EP4,[1]Hárok1!$I$9:$J$29,2,0)</f>
        <v>0.32</v>
      </c>
      <c r="EQ9" s="11"/>
      <c r="ER9" s="11"/>
      <c r="ES9" s="11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</row>
    <row r="10" spans="3:163" x14ac:dyDescent="0.25">
      <c r="C10" s="4" t="s">
        <v>5</v>
      </c>
      <c r="D10" s="6">
        <f t="shared" si="0"/>
        <v>1983.3406999999997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>
        <f>VLOOKUP(V4,[1]Hárok1!$K$9:$L$41,2,0)</f>
        <v>10.48</v>
      </c>
      <c r="W10" s="11"/>
      <c r="X10" s="11"/>
      <c r="Y10" s="11"/>
      <c r="Z10" s="11">
        <f>VLOOKUP(Z4,[1]Hárok1!$K$9:$L$41,2,0)</f>
        <v>85.279999999999987</v>
      </c>
      <c r="AA10" s="11">
        <f>VLOOKUP(AA4,[1]Hárok1!$K$9:$L$41,2,0)</f>
        <v>45.27</v>
      </c>
      <c r="AB10" s="11"/>
      <c r="AC10" s="11"/>
      <c r="AD10" s="11">
        <f>VLOOKUP(AD4,[1]Hárok1!$K$9:$L$41,2,0)</f>
        <v>85.279999999999987</v>
      </c>
      <c r="AE10" s="11"/>
      <c r="AF10" s="11"/>
      <c r="AG10" s="11"/>
      <c r="AH10" s="11"/>
      <c r="AI10" s="11"/>
      <c r="AJ10" s="11"/>
      <c r="AK10" s="11"/>
      <c r="AL10" s="11"/>
      <c r="AM10" s="11"/>
      <c r="AN10" s="11">
        <f>VLOOKUP(AN4,[1]Hárok1!$K$9:$L$41,2,0)</f>
        <v>50.319999999999993</v>
      </c>
      <c r="AO10" s="11">
        <f>VLOOKUP(AO4,[1]Hárok1!$K$9:$L$41,2,0)</f>
        <v>1.8755279999999999</v>
      </c>
      <c r="AP10" s="11">
        <f>VLOOKUP(AP4,[1]Hárok1!$K$9:$L$41,2,0)</f>
        <v>5.1999999999999998E-2</v>
      </c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>
        <f>VLOOKUP(BE4,[1]Hárok1!$K$9:$L$41,2,0)</f>
        <v>6.4000000000000001E-2</v>
      </c>
      <c r="BF10" s="11"/>
      <c r="BG10" s="11"/>
      <c r="BH10" s="11"/>
      <c r="BI10" s="11">
        <f>VLOOKUP(BI4,[1]Hárok1!$K$9:$L$41,2,0)</f>
        <v>0.05</v>
      </c>
      <c r="BJ10" s="11"/>
      <c r="BK10" s="11">
        <f>VLOOKUP(BK4,[1]Hárok1!$K$9:$L$41,2,0)</f>
        <v>3.59</v>
      </c>
      <c r="BL10" s="11"/>
      <c r="BM10" s="11"/>
      <c r="BN10" s="11"/>
      <c r="BO10" s="11"/>
      <c r="BP10" s="11">
        <f>VLOOKUP(BP4,[1]Hárok1!$K$9:$L$41,2,0)</f>
        <v>0.09</v>
      </c>
      <c r="BQ10" s="11"/>
      <c r="BR10" s="11"/>
      <c r="BS10" s="11"/>
      <c r="BT10" s="11"/>
      <c r="BU10" s="11"/>
      <c r="BV10" s="11"/>
      <c r="BW10" s="11">
        <f>VLOOKUP(BW4,[1]Hárok1!$K$9:$L$41,2,0)</f>
        <v>0.28999999999999998</v>
      </c>
      <c r="BX10" s="11">
        <f>VLOOKUP(BX4,[1]Hárok1!$K$9:$L$41,2,0)</f>
        <v>0.16</v>
      </c>
      <c r="BY10" s="11">
        <f>VLOOKUP(BY4,[1]Hárok1!$K$9:$L$41,2,0)</f>
        <v>0.307</v>
      </c>
      <c r="BZ10" s="11">
        <f>VLOOKUP(BZ4,[1]Hárok1!$K$9:$L$41,2,0)</f>
        <v>6.0000000000000001E-3</v>
      </c>
      <c r="CA10" s="11"/>
      <c r="CB10" s="11"/>
      <c r="CC10" s="11">
        <f>VLOOKUP(CC4,[1]Hárok1!$K$9:$L$41,2,0)</f>
        <v>0</v>
      </c>
      <c r="CD10" s="11">
        <f>VLOOKUP(CD4,[1]Hárok1!$K$9:$L$41,2,0)</f>
        <v>0</v>
      </c>
      <c r="CE10" s="11"/>
      <c r="CF10" s="11">
        <f>VLOOKUP(CF4,[1]Hárok1!$K$9:$L$41,2,0)</f>
        <v>1.8000000000000003</v>
      </c>
      <c r="CG10" s="11"/>
      <c r="CH10" s="11"/>
      <c r="CI10" s="11"/>
      <c r="CJ10" s="11"/>
      <c r="CK10" s="11"/>
      <c r="CL10" s="11"/>
      <c r="CM10" s="11">
        <f>VLOOKUP(CM4,[1]Hárok1!$K$9:$L$41,2,0)</f>
        <v>4.3899999999999997</v>
      </c>
      <c r="CN10" s="11"/>
      <c r="CO10" s="11"/>
      <c r="CP10" s="11"/>
      <c r="CQ10" s="11"/>
      <c r="CR10" s="11"/>
      <c r="CS10" s="11"/>
      <c r="CT10" s="11">
        <f>VLOOKUP(CT4,[1]Hárok1!$K$9:$L$41,2,0)</f>
        <v>9.9</v>
      </c>
      <c r="CU10" s="11"/>
      <c r="CV10" s="11">
        <f>VLOOKUP(CV4,[1]Hárok1!$K$9:$L$41,2,0)</f>
        <v>80.725850999999977</v>
      </c>
      <c r="CW10" s="11">
        <f>VLOOKUP(CW4,[1]Hárok1!$K$9:$L$41,2,0)</f>
        <v>4.2286209999999995</v>
      </c>
      <c r="CX10" s="11"/>
      <c r="CY10" s="11"/>
      <c r="CZ10" s="11"/>
      <c r="DA10" s="11"/>
      <c r="DB10" s="11">
        <f>VLOOKUP(DB4,[1]Hárok1!$K$9:$L$41,2,0)</f>
        <v>554.01</v>
      </c>
      <c r="DC10" s="11"/>
      <c r="DD10" s="11"/>
      <c r="DE10" s="11"/>
      <c r="DF10" s="11"/>
      <c r="DG10" s="11"/>
      <c r="DH10" s="11"/>
      <c r="DI10" s="11">
        <f>VLOOKUP(DI4,[1]Hárok1!$K$9:$L$41,2,0)</f>
        <v>800.75000000000011</v>
      </c>
      <c r="DJ10" s="11"/>
      <c r="DK10" s="11"/>
      <c r="DL10" s="11">
        <f>VLOOKUP(DL4,[1]Hárok1!$K$9:$L$41,2,0)</f>
        <v>75.319999999999979</v>
      </c>
      <c r="DM10" s="11"/>
      <c r="DN10" s="11"/>
      <c r="DO10" s="11"/>
      <c r="DP10" s="11">
        <f>VLOOKUP(DP4,[1]Hárok1!$K$9:$L$41,2,0)</f>
        <v>94.66</v>
      </c>
      <c r="DQ10" s="11"/>
      <c r="DR10" s="11"/>
      <c r="DS10" s="11"/>
      <c r="DT10" s="11">
        <f>VLOOKUP(DT4,[1]Hárok1!$K$9:$L$41,2,0)</f>
        <v>0.312</v>
      </c>
      <c r="DU10" s="11"/>
      <c r="DV10" s="11"/>
      <c r="DW10" s="11"/>
      <c r="DX10" s="11">
        <f>VLOOKUP(DX4,[1]Hárok1!$K$9:$L$41,2,0)</f>
        <v>7.0000000000000007E-2</v>
      </c>
      <c r="DY10" s="11"/>
      <c r="DZ10" s="11">
        <f>VLOOKUP(DZ4,[1]Hárok1!$K$9:$L$41,2,0)</f>
        <v>0.12</v>
      </c>
      <c r="EA10" s="11"/>
      <c r="EB10" s="11"/>
      <c r="EC10" s="11"/>
      <c r="ED10" s="11">
        <f>VLOOKUP(ED4,[1]Hárok1!$K$9:$L$41,2,0)</f>
        <v>3.3927</v>
      </c>
      <c r="EE10" s="11"/>
      <c r="EF10" s="11"/>
      <c r="EG10" s="11"/>
      <c r="EH10" s="11"/>
      <c r="EI10" s="11"/>
      <c r="EJ10" s="11"/>
      <c r="EK10" s="11"/>
      <c r="EL10" s="11"/>
      <c r="EM10" s="11">
        <f>VLOOKUP(EM4,[1]Hárok1!$K$9:$L$41,2,0)</f>
        <v>64.52</v>
      </c>
      <c r="EN10" s="11">
        <f>VLOOKUP(EN4,[1]Hárok1!$K$9:$L$41,2,0)</f>
        <v>6</v>
      </c>
      <c r="EO10" s="11"/>
      <c r="EP10" s="11"/>
      <c r="EQ10" s="11"/>
      <c r="ER10" s="11">
        <f>VLOOKUP(ER4,[1]Hárok1!$K$9:$L$41,2,0)</f>
        <v>2.7E-2</v>
      </c>
      <c r="ES10" s="11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</row>
    <row r="11" spans="3:163" x14ac:dyDescent="0.25">
      <c r="C11" s="4" t="s">
        <v>6</v>
      </c>
      <c r="D11" s="6">
        <f t="shared" si="0"/>
        <v>381.74499999999995</v>
      </c>
      <c r="E11" s="11"/>
      <c r="F11" s="11"/>
      <c r="G11" s="11"/>
      <c r="H11" s="11">
        <f>VLOOKUP(H4,[1]Hárok1!$M$9:$N$34,2,0)</f>
        <v>5.8000000000000003E-2</v>
      </c>
      <c r="I11" s="11"/>
      <c r="J11" s="11"/>
      <c r="K11" s="11"/>
      <c r="L11" s="11"/>
      <c r="M11" s="11"/>
      <c r="N11" s="11"/>
      <c r="O11" s="11"/>
      <c r="P11" s="11">
        <f>VLOOKUP(P4,[1]Hárok1!$M$9:$N$34,2,0)</f>
        <v>5.98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>
        <f>VLOOKUP(AD4,[1]Hárok1!$M$9:$N$34,2,0)</f>
        <v>14.910000000000002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>
        <f>VLOOKUP(AN4,[1]Hárok1!$M$9:$N$34,2,0)</f>
        <v>11.34</v>
      </c>
      <c r="AO11" s="11">
        <f>VLOOKUP(AO4,[1]Hárok1!$M$9:$N$34,2,0)</f>
        <v>0.54799200000000003</v>
      </c>
      <c r="AP11" s="11">
        <f>VLOOKUP(AP4,[1]Hárok1!$M$9:$N$34,2,0)</f>
        <v>0.15000000000000002</v>
      </c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>
        <f>VLOOKUP(BB4,[1]Hárok1!$M$9:$N$34,2,0)</f>
        <v>3</v>
      </c>
      <c r="BC11" s="11"/>
      <c r="BD11" s="11"/>
      <c r="BE11" s="11">
        <f>VLOOKUP(BE4,[1]Hárok1!$M$9:$N$34,2,0)</f>
        <v>5.1000000000000004E-2</v>
      </c>
      <c r="BF11" s="11">
        <f>VLOOKUP(BF4,[1]Hárok1!$M$9:$N$34,2,0)</f>
        <v>3.0000000000000001E-3</v>
      </c>
      <c r="BG11" s="11"/>
      <c r="BH11" s="11">
        <f>VLOOKUP(BH4,[1]Hárok1!$M$9:$N$34,2,0)</f>
        <v>0.127</v>
      </c>
      <c r="BI11" s="11"/>
      <c r="BJ11" s="11"/>
      <c r="BK11" s="11">
        <f>VLOOKUP(BK4,[1]Hárok1!$M$9:$N$34,2,0)</f>
        <v>0.998</v>
      </c>
      <c r="BL11" s="11"/>
      <c r="BM11" s="11"/>
      <c r="BN11" s="11"/>
      <c r="BO11" s="11"/>
      <c r="BP11" s="11">
        <f>VLOOKUP(BP4,[1]Hárok1!$M$9:$N$34,2,0)</f>
        <v>7.0000000000000001E-3</v>
      </c>
      <c r="BQ11" s="11"/>
      <c r="BR11" s="11"/>
      <c r="BS11" s="11"/>
      <c r="BT11" s="11"/>
      <c r="BU11" s="11"/>
      <c r="BV11" s="11"/>
      <c r="BW11" s="11">
        <f>VLOOKUP(BW4,[1]Hárok1!$M$9:$N$34,2,0)</f>
        <v>0.16899999999999998</v>
      </c>
      <c r="BX11" s="11">
        <f>VLOOKUP(BX4,[1]Hárok1!$M$9:$N$34,2,0)</f>
        <v>0.47899999999999998</v>
      </c>
      <c r="BY11" s="11">
        <f>VLOOKUP(BY4,[1]Hárok1!$M$9:$N$34,2,0)</f>
        <v>0.31000000000000005</v>
      </c>
      <c r="BZ11" s="11">
        <f>VLOOKUP(BZ4,[1]Hárok1!$M$9:$N$34,2,0)</f>
        <v>0.02</v>
      </c>
      <c r="CA11" s="11">
        <f>VLOOKUP(CA4,[1]Hárok1!$M$9:$N$34,2,0)</f>
        <v>2E-3</v>
      </c>
      <c r="CB11" s="11"/>
      <c r="CC11" s="11"/>
      <c r="CD11" s="11"/>
      <c r="CE11" s="11"/>
      <c r="CF11" s="11">
        <f>VLOOKUP(CF4,[1]Hárok1!$M$9:$N$34,2,0)</f>
        <v>0.77799999999999991</v>
      </c>
      <c r="CG11" s="11"/>
      <c r="CH11" s="11"/>
      <c r="CI11" s="11"/>
      <c r="CJ11" s="11"/>
      <c r="CK11" s="11"/>
      <c r="CL11" s="11"/>
      <c r="CM11" s="11">
        <f>VLOOKUP(CM4,[1]Hárok1!$M$9:$N$34,2,0)</f>
        <v>1.573</v>
      </c>
      <c r="CN11" s="11"/>
      <c r="CO11" s="11"/>
      <c r="CP11" s="11"/>
      <c r="CQ11" s="11"/>
      <c r="CR11" s="11"/>
      <c r="CS11" s="11"/>
      <c r="CT11" s="11"/>
      <c r="CU11" s="11"/>
      <c r="CV11" s="11">
        <f>VLOOKUP(CV4,[1]Hárok1!$M$9:$N$34,2,0)</f>
        <v>23.586489</v>
      </c>
      <c r="CW11" s="11">
        <f>VLOOKUP(CW4,[1]Hárok1!$M$9:$N$34,2,0)</f>
        <v>1.235519</v>
      </c>
      <c r="CX11" s="11"/>
      <c r="CY11" s="11"/>
      <c r="CZ11" s="11"/>
      <c r="DA11" s="11"/>
      <c r="DB11" s="11">
        <f>VLOOKUP(DB4,[1]Hárok1!$M$9:$N$34,2,0)</f>
        <v>130.97999999999999</v>
      </c>
      <c r="DC11" s="11"/>
      <c r="DD11" s="11"/>
      <c r="DE11" s="11"/>
      <c r="DF11" s="11"/>
      <c r="DG11" s="11"/>
      <c r="DH11" s="11"/>
      <c r="DI11" s="11">
        <f>VLOOKUP(DI4,[1]Hárok1!$M$9:$N$34,2,0)</f>
        <v>148.70999999999995</v>
      </c>
      <c r="DJ11" s="11"/>
      <c r="DK11" s="11"/>
      <c r="DL11" s="11">
        <f>VLOOKUP(DL4,[1]Hárok1!$M$9:$N$34,2,0)</f>
        <v>13.839999999999998</v>
      </c>
      <c r="DM11" s="11"/>
      <c r="DN11" s="11"/>
      <c r="DO11" s="11"/>
      <c r="DP11" s="11">
        <f>VLOOKUP(DP4,[1]Hárok1!$M$9:$N$34,2,0)</f>
        <v>22.3</v>
      </c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>
        <f>VLOOKUP(EO4,[1]Hárok1!$M$9:$N$34,2,0)</f>
        <v>0.59</v>
      </c>
      <c r="EP11" s="11"/>
      <c r="EQ11" s="11"/>
      <c r="ER11" s="11"/>
      <c r="ES11" s="11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</row>
    <row r="12" spans="3:163" x14ac:dyDescent="0.25">
      <c r="C12" s="4" t="s">
        <v>7</v>
      </c>
      <c r="D12" s="6">
        <f t="shared" si="0"/>
        <v>553.55200000000002</v>
      </c>
      <c r="E12" s="11"/>
      <c r="F12" s="11"/>
      <c r="G12" s="11"/>
      <c r="H12" s="11">
        <f>VLOOKUP(H4,[1]Hárok1!$O$9:$P$32,2,0)</f>
        <v>4.5999999999999999E-2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>
        <f>VLOOKUP(AD4,[1]Hárok1!$O$9:$P$32,2,0)</f>
        <v>19.25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>
        <f>VLOOKUP(AN4,[1]Hárok1!$O$9:$P$32,2,0)</f>
        <v>16.66</v>
      </c>
      <c r="AO12" s="11">
        <f>VLOOKUP(AO4,[1]Hárok1!$O$9:$P$32,2,0)</f>
        <v>0.6808320000000001</v>
      </c>
      <c r="AP12" s="11">
        <f>VLOOKUP(AP4,[1]Hárok1!$O$9:$P$32,2,0)</f>
        <v>0.38</v>
      </c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>
        <f>VLOOKUP(BB4,[1]Hárok1!$O$9:$P$32,2,0)</f>
        <v>2.4500000000000002</v>
      </c>
      <c r="BC12" s="11"/>
      <c r="BD12" s="11"/>
      <c r="BE12" s="11">
        <f>VLOOKUP(BE4,[1]Hárok1!$O$9:$P$32,2,0)</f>
        <v>0.22000000000000003</v>
      </c>
      <c r="BF12" s="11"/>
      <c r="BG12" s="11"/>
      <c r="BH12" s="11">
        <f>VLOOKUP(BH4,[1]Hárok1!$O$9:$P$32,2,0)</f>
        <v>0.16300000000000001</v>
      </c>
      <c r="BI12" s="11">
        <f>VLOOKUP(BI4,[1]Hárok1!$O$9:$P$32,2,0)</f>
        <v>3.0000000000000001E-3</v>
      </c>
      <c r="BJ12" s="11"/>
      <c r="BK12" s="11">
        <f>VLOOKUP(BK4,[1]Hárok1!$O$9:$P$32,2,0)</f>
        <v>1.9300000000000002</v>
      </c>
      <c r="BL12" s="11"/>
      <c r="BM12" s="11"/>
      <c r="BN12" s="11"/>
      <c r="BO12" s="11"/>
      <c r="BP12" s="11">
        <f>VLOOKUP(BP4,[1]Hárok1!$O$9:$P$32,2,0)</f>
        <v>0.17199999999999999</v>
      </c>
      <c r="BQ12" s="11"/>
      <c r="BR12" s="11"/>
      <c r="BS12" s="11"/>
      <c r="BT12" s="11"/>
      <c r="BU12" s="11"/>
      <c r="BV12" s="11"/>
      <c r="BW12" s="11">
        <f>VLOOKUP(BW4,[1]Hárok1!$O$9:$P$32,2,0)</f>
        <v>0.13</v>
      </c>
      <c r="BX12" s="11">
        <f>VLOOKUP(BX4,[1]Hárok1!$O$9:$P$32,2,0)</f>
        <v>0.98</v>
      </c>
      <c r="BY12" s="11">
        <f>VLOOKUP(BY4,[1]Hárok1!$O$9:$P$32,2,0)</f>
        <v>0.48599999999999999</v>
      </c>
      <c r="BZ12" s="11">
        <f>VLOOKUP(BZ4,[1]Hárok1!$O$9:$P$32,2,0)</f>
        <v>0.02</v>
      </c>
      <c r="CA12" s="11">
        <f>VLOOKUP(CA4,[1]Hárok1!$O$9:$P$32,2,0)</f>
        <v>2E-3</v>
      </c>
      <c r="CB12" s="11"/>
      <c r="CC12" s="11"/>
      <c r="CD12" s="11"/>
      <c r="CE12" s="11"/>
      <c r="CF12" s="11">
        <f>VLOOKUP(CF4,[1]Hárok1!$O$9:$P$32,2,0)</f>
        <v>1.37</v>
      </c>
      <c r="CG12" s="11"/>
      <c r="CH12" s="11"/>
      <c r="CI12" s="11"/>
      <c r="CJ12" s="11"/>
      <c r="CK12" s="11"/>
      <c r="CL12" s="11"/>
      <c r="CM12" s="11">
        <f>VLOOKUP(CM4,[1]Hárok1!$O$9:$P$32,2,0)</f>
        <v>2.71</v>
      </c>
      <c r="CN12" s="11"/>
      <c r="CO12" s="11"/>
      <c r="CP12" s="11"/>
      <c r="CQ12" s="11"/>
      <c r="CR12" s="11"/>
      <c r="CS12" s="11"/>
      <c r="CT12" s="11"/>
      <c r="CU12" s="11"/>
      <c r="CV12" s="11">
        <f>VLOOKUP(CV4,[1]Hárok1!$O$9:$P$32,2,0)</f>
        <v>29.304144000000001</v>
      </c>
      <c r="CW12" s="11">
        <f>VLOOKUP(CW4,[1]Hárok1!$O$9:$P$32,2,0)</f>
        <v>1.5350239999999999</v>
      </c>
      <c r="CX12" s="11"/>
      <c r="CY12" s="11"/>
      <c r="CZ12" s="11"/>
      <c r="DA12" s="11"/>
      <c r="DB12" s="11">
        <f>VLOOKUP(DB4,[1]Hárok1!$O$9:$P$32,2,0)</f>
        <v>197.33999999999997</v>
      </c>
      <c r="DC12" s="11"/>
      <c r="DD12" s="11"/>
      <c r="DE12" s="11"/>
      <c r="DF12" s="11"/>
      <c r="DG12" s="11"/>
      <c r="DH12" s="11"/>
      <c r="DI12" s="11">
        <f>VLOOKUP(DI4,[1]Hárok1!$O$9:$P$32,2,0)</f>
        <v>205.10999999999996</v>
      </c>
      <c r="DJ12" s="11"/>
      <c r="DK12" s="11"/>
      <c r="DL12" s="11">
        <f>VLOOKUP(DL4,[1]Hárok1!$O$9:$P$32,2,0)</f>
        <v>40.5</v>
      </c>
      <c r="DM12" s="11"/>
      <c r="DN12" s="11"/>
      <c r="DO12" s="11"/>
      <c r="DP12" s="11">
        <f>VLOOKUP(DP4,[1]Hárok1!$O$9:$P$32,2,0)</f>
        <v>32.11</v>
      </c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</row>
    <row r="13" spans="3:163" x14ac:dyDescent="0.25">
      <c r="C13" s="4" t="s">
        <v>8</v>
      </c>
      <c r="D13" s="6">
        <f t="shared" si="0"/>
        <v>534.56099999999992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>
        <f>VLOOKUP(AD4,[1]Hárok1!$Q$9:$R$26,2,0)</f>
        <v>17.349999999999998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>
        <f>VLOOKUP(AN4,[1]Hárok1!$Q$9:$R$26,2,0)</f>
        <v>10.54</v>
      </c>
      <c r="AO13" s="11">
        <f>VLOOKUP(AO4,[1]Hárok1!$Q$9:$R$26,2,0)</f>
        <v>0.43264800000000009</v>
      </c>
      <c r="AP13" s="11">
        <f>VLOOKUP(AP4,[1]Hárok1!$Q$9:$R$26,2,0)</f>
        <v>2.5000000000000001E-2</v>
      </c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>
        <f>VLOOKUP(BK4,[1]Hárok1!$Q$9:$R$26,2,0)</f>
        <v>1.4950000000000001</v>
      </c>
      <c r="BL13" s="11"/>
      <c r="BM13" s="11"/>
      <c r="BN13" s="11"/>
      <c r="BO13" s="11"/>
      <c r="BP13" s="11">
        <f>VLOOKUP(BP4,[1]Hárok1!$Q$9:$R$26,2,0)</f>
        <v>0.04</v>
      </c>
      <c r="BQ13" s="11"/>
      <c r="BR13" s="11"/>
      <c r="BS13" s="11"/>
      <c r="BT13" s="11"/>
      <c r="BU13" s="11"/>
      <c r="BV13" s="11"/>
      <c r="BW13" s="11">
        <f>VLOOKUP(BW4,[1]Hárok1!$Q$9:$R$26,2,0)</f>
        <v>5.5E-2</v>
      </c>
      <c r="BX13" s="11">
        <f>VLOOKUP(BX4,[1]Hárok1!$Q$9:$R$26,2,0)</f>
        <v>0.08</v>
      </c>
      <c r="BY13" s="11">
        <f>VLOOKUP(BY4,[1]Hárok1!$Q$9:$R$26,2,0)</f>
        <v>0.1</v>
      </c>
      <c r="BZ13" s="11"/>
      <c r="CA13" s="11">
        <f>VLOOKUP(CA4,[1]Hárok1!$Q$9:$R$26,2,0)</f>
        <v>1E-3</v>
      </c>
      <c r="CB13" s="11"/>
      <c r="CC13" s="11"/>
      <c r="CD13" s="11"/>
      <c r="CE13" s="11"/>
      <c r="CF13" s="11">
        <f>VLOOKUP(CF4,[1]Hárok1!$Q$9:$R$26,2,0)</f>
        <v>0.90500000000000003</v>
      </c>
      <c r="CG13" s="11"/>
      <c r="CH13" s="11"/>
      <c r="CI13" s="11"/>
      <c r="CJ13" s="11"/>
      <c r="CK13" s="11"/>
      <c r="CL13" s="11"/>
      <c r="CM13" s="11">
        <f>VLOOKUP(CM4,[1]Hárok1!$Q$9:$R$26,2,0)</f>
        <v>3.0700000000000003</v>
      </c>
      <c r="CN13" s="11"/>
      <c r="CO13" s="11"/>
      <c r="CP13" s="11"/>
      <c r="CQ13" s="11"/>
      <c r="CR13" s="11"/>
      <c r="CS13" s="11"/>
      <c r="CT13" s="11"/>
      <c r="CU13" s="11"/>
      <c r="CV13" s="11">
        <f>VLOOKUP(CV4,[1]Hárok1!$Q$9:$R$26,2,0)</f>
        <v>18.621891000000002</v>
      </c>
      <c r="CW13" s="11">
        <f>VLOOKUP(CW4,[1]Hárok1!$Q$9:$R$26,2,0)</f>
        <v>0.97546100000000013</v>
      </c>
      <c r="CX13" s="11"/>
      <c r="CY13" s="11"/>
      <c r="CZ13" s="11"/>
      <c r="DA13" s="11"/>
      <c r="DB13" s="11">
        <f>VLOOKUP(DB4,[1]Hárok1!$Q$9:$R$26,2,0)</f>
        <v>189.21999999999997</v>
      </c>
      <c r="DC13" s="11"/>
      <c r="DD13" s="11"/>
      <c r="DE13" s="11"/>
      <c r="DF13" s="11"/>
      <c r="DG13" s="11"/>
      <c r="DH13" s="11"/>
      <c r="DI13" s="11">
        <f>VLOOKUP(DI4,[1]Hárok1!$Q$9:$R$26,2,0)</f>
        <v>193.82999999999998</v>
      </c>
      <c r="DJ13" s="11"/>
      <c r="DK13" s="11"/>
      <c r="DL13" s="11">
        <f>VLOOKUP(DL4,[1]Hárok1!$Q$9:$R$26,2,0)</f>
        <v>51.379999999999995</v>
      </c>
      <c r="DM13" s="11"/>
      <c r="DN13" s="11"/>
      <c r="DO13" s="11"/>
      <c r="DP13" s="11">
        <f>VLOOKUP(DP4,[1]Hárok1!$Q$9:$R$26,2,0)</f>
        <v>46.44</v>
      </c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</row>
    <row r="14" spans="3:163" x14ac:dyDescent="0.25">
      <c r="C14" s="4" t="s">
        <v>9</v>
      </c>
      <c r="D14" s="6">
        <f t="shared" si="0"/>
        <v>170.36500000000001</v>
      </c>
      <c r="E14" s="11"/>
      <c r="F14" s="11"/>
      <c r="G14" s="11"/>
      <c r="H14" s="11">
        <f>VLOOKUP(H4,[1]Hárok1!$S$9:$T$31,2,0)</f>
        <v>6.0000000000000001E-3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>
        <f>VLOOKUP(AD4,[1]Hárok1!$S$9:$T$31,2,0)</f>
        <v>5.9700000000000006</v>
      </c>
      <c r="AE14" s="11"/>
      <c r="AF14" s="11"/>
      <c r="AG14" s="11"/>
      <c r="AH14" s="11"/>
      <c r="AI14" s="11"/>
      <c r="AJ14" s="11"/>
      <c r="AK14" s="11"/>
      <c r="AL14" s="11"/>
      <c r="AM14" s="11"/>
      <c r="AN14" s="11">
        <f>VLOOKUP(AN4,[1]Hárok1!$S$9:$T$31,2,0)</f>
        <v>5.26</v>
      </c>
      <c r="AO14" s="11">
        <f>VLOOKUP(AO4,[1]Hárok1!$S$9:$T$31,2,0)</f>
        <v>0.23371200000000003</v>
      </c>
      <c r="AP14" s="11">
        <f>VLOOKUP(AP4,[1]Hárok1!$S$9:$T$31,2,0)</f>
        <v>0.08</v>
      </c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>
        <f>VLOOKUP(BA4,[1]Hárok1!$S$9:$T$31,2,0)</f>
        <v>0.57999999999999996</v>
      </c>
      <c r="BB14" s="11"/>
      <c r="BC14" s="11"/>
      <c r="BD14" s="11"/>
      <c r="BE14" s="11">
        <f>VLOOKUP(BE4,[1]Hárok1!$S$9:$T$31,2,0)</f>
        <v>4.8000000000000001E-2</v>
      </c>
      <c r="BF14" s="11"/>
      <c r="BG14" s="11"/>
      <c r="BH14" s="11">
        <f>VLOOKUP(BH4,[1]Hárok1!$S$9:$T$31,2,0)</f>
        <v>2.8000000000000001E-2</v>
      </c>
      <c r="BI14" s="11">
        <f>VLOOKUP(BI4,[1]Hárok1!$S$9:$T$31,2,0)</f>
        <v>1.2E-2</v>
      </c>
      <c r="BJ14" s="11"/>
      <c r="BK14" s="11">
        <f>VLOOKUP(BK4,[1]Hárok1!$S$9:$T$31,2,0)</f>
        <v>0.53500000000000003</v>
      </c>
      <c r="BL14" s="11"/>
      <c r="BM14" s="11"/>
      <c r="BN14" s="11"/>
      <c r="BO14" s="11"/>
      <c r="BP14" s="11">
        <f>VLOOKUP(BP4,[1]Hárok1!$S$9:$T$31,2,0)</f>
        <v>2.5999999999999999E-2</v>
      </c>
      <c r="BQ14" s="11"/>
      <c r="BR14" s="11"/>
      <c r="BS14" s="11"/>
      <c r="BT14" s="11"/>
      <c r="BU14" s="11"/>
      <c r="BV14" s="11"/>
      <c r="BW14" s="11">
        <f>VLOOKUP(BW4,[1]Hárok1!$S$9:$T$31,2,0)</f>
        <v>8.199999999999999E-2</v>
      </c>
      <c r="BX14" s="11">
        <f>VLOOKUP(BX4,[1]Hárok1!$S$9:$T$31,2,0)</f>
        <v>0.28999999999999998</v>
      </c>
      <c r="BY14" s="11">
        <f>VLOOKUP(BY4,[1]Hárok1!$S$9:$T$31,2,0)</f>
        <v>0.23700000000000002</v>
      </c>
      <c r="BZ14" s="11">
        <f>VLOOKUP(BZ4,[1]Hárok1!$S$9:$T$31,2,0)</f>
        <v>2E-3</v>
      </c>
      <c r="CA14" s="11">
        <f>VLOOKUP(CA4,[1]Hárok1!$S$9:$T$31,2,0)</f>
        <v>6.5000000000000002E-2</v>
      </c>
      <c r="CB14" s="11"/>
      <c r="CC14" s="11"/>
      <c r="CD14" s="11"/>
      <c r="CE14" s="11"/>
      <c r="CF14" s="11">
        <f>VLOOKUP(CF4,[1]Hárok1!$S$9:$T$31,2,0)</f>
        <v>0.43100000000000005</v>
      </c>
      <c r="CG14" s="11"/>
      <c r="CH14" s="11"/>
      <c r="CI14" s="11"/>
      <c r="CJ14" s="11"/>
      <c r="CK14" s="11"/>
      <c r="CL14" s="11"/>
      <c r="CM14" s="11">
        <f>VLOOKUP(CM4,[1]Hárok1!$S$9:$T$31,2,0)</f>
        <v>0.753</v>
      </c>
      <c r="CN14" s="11"/>
      <c r="CO14" s="11"/>
      <c r="CP14" s="11"/>
      <c r="CQ14" s="11"/>
      <c r="CR14" s="11"/>
      <c r="CS14" s="11"/>
      <c r="CT14" s="11"/>
      <c r="CU14" s="11"/>
      <c r="CV14" s="11">
        <f>VLOOKUP(CV4,[1]Hárok1!$S$9:$T$31,2,0)</f>
        <v>10.059353999999999</v>
      </c>
      <c r="CW14" s="11">
        <f>VLOOKUP(CW4,[1]Hárok1!$S$9:$T$31,2,0)</f>
        <v>0.52693400000000001</v>
      </c>
      <c r="CX14" s="11"/>
      <c r="CY14" s="11"/>
      <c r="CZ14" s="11"/>
      <c r="DA14" s="11"/>
      <c r="DB14" s="11">
        <f>VLOOKUP(DB4,[1]Hárok1!$S$9:$T$31,2,0)</f>
        <v>65.78</v>
      </c>
      <c r="DC14" s="11"/>
      <c r="DD14" s="11"/>
      <c r="DE14" s="11"/>
      <c r="DF14" s="11"/>
      <c r="DG14" s="11"/>
      <c r="DH14" s="11"/>
      <c r="DI14" s="11">
        <f>VLOOKUP(DI4,[1]Hárok1!$S$9:$T$31,2,0)</f>
        <v>58.700000000000017</v>
      </c>
      <c r="DJ14" s="11"/>
      <c r="DK14" s="11"/>
      <c r="DL14" s="11">
        <f>VLOOKUP(DL4,[1]Hárok1!$S$9:$T$31,2,0)</f>
        <v>20.660000000000004</v>
      </c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</row>
    <row r="15" spans="3:163" x14ac:dyDescent="0.25">
      <c r="C15" s="4" t="s">
        <v>10</v>
      </c>
      <c r="D15" s="6">
        <f t="shared" si="0"/>
        <v>1105.53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>
        <f>VLOOKUP(AD4,[1]Hárok1!$U$9:$V$26,2,0)</f>
        <v>37.779999999999994</v>
      </c>
      <c r="AE15" s="11"/>
      <c r="AF15" s="54">
        <f>VLOOKUP(AF4,[1]Hárok1!$U$9:$V$26,2,0)</f>
        <v>1.714</v>
      </c>
      <c r="AG15" s="11"/>
      <c r="AH15" s="11"/>
      <c r="AI15" s="11"/>
      <c r="AJ15" s="11"/>
      <c r="AK15" s="11"/>
      <c r="AL15" s="11"/>
      <c r="AM15" s="11"/>
      <c r="AN15" s="11">
        <f>VLOOKUP(AN4,[1]Hárok1!$U$9:$V$26,2,0)</f>
        <v>55.849999999999994</v>
      </c>
      <c r="AO15" s="11">
        <f>VLOOKUP(AO4,[1]Hárok1!$U$9:$V$26,2,0)</f>
        <v>1.0957679999999996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54">
        <f>VLOOKUP(AZ4,[1]Hárok1!$U$9:$V$26,2,0)</f>
        <v>2.036</v>
      </c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>
        <f>VLOOKUP(BV4,[1]Hárok1!$U$9:$V$26,2,0)</f>
        <v>5.0000000000000001E-3</v>
      </c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>
        <f>VLOOKUP(CT4,[1]Hárok1!$U$9:$V$26,2,0)</f>
        <v>49.14</v>
      </c>
      <c r="CU15" s="11"/>
      <c r="CV15" s="11">
        <f>VLOOKUP(CV4,[1]Hárok1!$U$9:$V$26,2,0)</f>
        <v>47.16368099999999</v>
      </c>
      <c r="CW15" s="11">
        <f>VLOOKUP(CW4,[1]Hárok1!$U$9:$V$26,2,0)</f>
        <v>2.4705509999999991</v>
      </c>
      <c r="CX15" s="11"/>
      <c r="CY15" s="11"/>
      <c r="CZ15" s="11"/>
      <c r="DA15" s="11"/>
      <c r="DB15" s="11">
        <f>VLOOKUP(DB4,[1]Hárok1!$U$9:$V$26,2,0)</f>
        <v>266.54000000000002</v>
      </c>
      <c r="DC15" s="11">
        <f>VLOOKUP(DC4,[1]Hárok1!$U$9:$V$26,2,0)</f>
        <v>82</v>
      </c>
      <c r="DD15" s="11"/>
      <c r="DE15" s="11"/>
      <c r="DF15" s="11"/>
      <c r="DG15" s="11"/>
      <c r="DH15" s="11"/>
      <c r="DI15" s="11">
        <f>VLOOKUP(DI4,[1]Hárok1!$U$9:$V$26,2,0)</f>
        <v>318.84000000000003</v>
      </c>
      <c r="DJ15" s="11"/>
      <c r="DK15" s="11"/>
      <c r="DL15" s="11">
        <f>VLOOKUP(DL4,[1]Hárok1!$U$9:$V$26,2,0)</f>
        <v>83.01</v>
      </c>
      <c r="DM15" s="11"/>
      <c r="DN15" s="11"/>
      <c r="DO15" s="11"/>
      <c r="DP15" s="11">
        <f>VLOOKUP(DP4,[1]Hárok1!$U$9:$V$26,2,0)</f>
        <v>74.56</v>
      </c>
      <c r="DQ15" s="11"/>
      <c r="DR15" s="11"/>
      <c r="DS15" s="11"/>
      <c r="DT15" s="11">
        <f>VLOOKUP(DT4,[1]Hárok1!$U$9:$V$26,2,0)</f>
        <v>2.2050000000000001</v>
      </c>
      <c r="DU15" s="11"/>
      <c r="DV15" s="11"/>
      <c r="DW15" s="11"/>
      <c r="DX15" s="11"/>
      <c r="DY15" s="11"/>
      <c r="DZ15" s="11">
        <f>VLOOKUP(DZ4,[1]Hárok1!$U$9:$V$26,2,0)</f>
        <v>2.11</v>
      </c>
      <c r="EA15" s="11"/>
      <c r="EB15" s="11"/>
      <c r="EC15" s="11"/>
      <c r="ED15" s="11"/>
      <c r="EE15" s="11"/>
      <c r="EF15" s="11"/>
      <c r="EG15" s="11"/>
      <c r="EH15" s="11"/>
      <c r="EI15" s="11">
        <f>VLOOKUP(EI4,[1]Hárok1!$U$9:$V$26,2,0)</f>
        <v>77.53</v>
      </c>
      <c r="EJ15" s="11"/>
      <c r="EK15" s="11"/>
      <c r="EL15" s="11"/>
      <c r="EM15" s="11"/>
      <c r="EN15" s="11"/>
      <c r="EO15" s="11"/>
      <c r="EP15" s="11">
        <f>VLOOKUP(EP4,[1]Hárok1!$U$9:$V$26,2,0)</f>
        <v>1.48</v>
      </c>
      <c r="EQ15" s="11"/>
      <c r="ER15" s="11"/>
      <c r="ES15" s="11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</row>
    <row r="16" spans="3:163" x14ac:dyDescent="0.25">
      <c r="C16" s="4" t="s">
        <v>11</v>
      </c>
      <c r="D16" s="6">
        <f t="shared" si="0"/>
        <v>842.88259999999991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>
        <f>VLOOKUP(AD4,[1]Hárok1!$W$9:$X$29,2,0)</f>
        <v>22.64</v>
      </c>
      <c r="AE16" s="11"/>
      <c r="AF16" s="11"/>
      <c r="AG16" s="11"/>
      <c r="AH16" s="11"/>
      <c r="AI16" s="54">
        <f>VLOOKUP(AI4,[1]Hárok1!$W$9:$X$29,2,0)</f>
        <v>5.42</v>
      </c>
      <c r="AJ16" s="11"/>
      <c r="AK16" s="11"/>
      <c r="AL16" s="11"/>
      <c r="AM16" s="11"/>
      <c r="AN16" s="11">
        <f>VLOOKUP(AN4,[1]Hárok1!$W$9:$X$29,2,0)</f>
        <v>24.23</v>
      </c>
      <c r="AO16" s="11">
        <f>VLOOKUP(AO4,[1]Hárok1!$W$9:$X$29,2,0)</f>
        <v>0.61840800000000007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>
        <f>VLOOKUP(BB4,[1]Hárok1!$W$9:$X$29,2,0)</f>
        <v>0.32</v>
      </c>
      <c r="BC16" s="11"/>
      <c r="BD16" s="11"/>
      <c r="BE16" s="11"/>
      <c r="BF16" s="11"/>
      <c r="BG16" s="11"/>
      <c r="BH16" s="11"/>
      <c r="BI16" s="11"/>
      <c r="BJ16" s="11"/>
      <c r="BK16" s="11">
        <f>VLOOKUP(BK4,[1]Hárok1!$W$9:$X$29,2,0)</f>
        <v>1.4200000000000002</v>
      </c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>
        <f>VLOOKUP(CC4,[1]Hárok1!$W$9:$X$29,2,0)</f>
        <v>3.5999999999999997E-2</v>
      </c>
      <c r="CD16" s="11"/>
      <c r="CE16" s="11"/>
      <c r="CF16" s="11">
        <f>VLOOKUP(CF4,[1]Hárok1!$W$9:$X$29,2,0)</f>
        <v>0.85</v>
      </c>
      <c r="CG16" s="11"/>
      <c r="CH16" s="11"/>
      <c r="CI16" s="11"/>
      <c r="CJ16" s="11"/>
      <c r="CK16" s="11"/>
      <c r="CL16" s="11"/>
      <c r="CM16" s="11">
        <f>VLOOKUP(CM4,[1]Hárok1!$W$9:$X$29,2,0)</f>
        <v>2.11</v>
      </c>
      <c r="CN16" s="11"/>
      <c r="CO16" s="11"/>
      <c r="CP16" s="11"/>
      <c r="CQ16" s="11"/>
      <c r="CR16" s="11"/>
      <c r="CS16" s="11"/>
      <c r="CT16" s="11">
        <f>VLOOKUP(CT4,[1]Hárok1!$W$9:$X$29,2,0)</f>
        <v>13.2</v>
      </c>
      <c r="CU16" s="11"/>
      <c r="CV16" s="11">
        <f>VLOOKUP(CV4,[1]Hárok1!$W$9:$X$29,2,0)</f>
        <v>26.617311000000001</v>
      </c>
      <c r="CW16" s="11">
        <f>VLOOKUP(CW4,[1]Hárok1!$W$9:$X$29,2,0)</f>
        <v>1.3942810000000001</v>
      </c>
      <c r="CX16" s="11"/>
      <c r="CY16" s="11"/>
      <c r="CZ16" s="11"/>
      <c r="DA16" s="11"/>
      <c r="DB16" s="11">
        <f>VLOOKUP(DB4,[1]Hárok1!$W$9:$X$29,2,0)</f>
        <v>312.24</v>
      </c>
      <c r="DC16" s="11">
        <f>VLOOKUP(DC4,[1]Hárok1!$W$9:$X$29,2,0)</f>
        <v>40</v>
      </c>
      <c r="DD16" s="11"/>
      <c r="DE16" s="11"/>
      <c r="DF16" s="11"/>
      <c r="DG16" s="11"/>
      <c r="DH16" s="11"/>
      <c r="DI16" s="11">
        <f>VLOOKUP(DI4,[1]Hárok1!$W$9:$X$29,2,0)</f>
        <v>250.23000000000008</v>
      </c>
      <c r="DJ16" s="11"/>
      <c r="DK16" s="11"/>
      <c r="DL16" s="11">
        <f>VLOOKUP(DL4,[1]Hárok1!$W$9:$X$29,2,0)</f>
        <v>39.639999999999993</v>
      </c>
      <c r="DM16" s="11"/>
      <c r="DN16" s="11"/>
      <c r="DO16" s="11"/>
      <c r="DP16" s="11">
        <f>VLOOKUP(DP4,[1]Hárok1!$W$9:$X$29,2,0)</f>
        <v>68.88000000000001</v>
      </c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>
        <f>VLOOKUP(ED4,[1]Hárok1!$W$9:$X$29,2,0)</f>
        <v>2.0636000000000001</v>
      </c>
      <c r="EE16" s="11"/>
      <c r="EF16" s="11"/>
      <c r="EG16" s="11"/>
      <c r="EH16" s="11"/>
      <c r="EI16" s="11"/>
      <c r="EJ16" s="11"/>
      <c r="EK16" s="11"/>
      <c r="EL16" s="11">
        <f>VLOOKUP(EL4,[1]Hárok1!$W$9:$X$29,2,0)</f>
        <v>0.14000000000000001</v>
      </c>
      <c r="EM16" s="11">
        <f>VLOOKUP(EM4,[1]Hárok1!$W$9:$X$29,2,0)</f>
        <v>30.681999999999999</v>
      </c>
      <c r="EN16" s="11"/>
      <c r="EO16" s="11"/>
      <c r="EP16" s="11"/>
      <c r="EQ16" s="11"/>
      <c r="ER16" s="11">
        <f>VLOOKUP(ER4,[1]Hárok1!$W$9:$X$29,2,0)</f>
        <v>0.151</v>
      </c>
      <c r="ES16" s="11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</row>
    <row r="17" spans="3:163" x14ac:dyDescent="0.25">
      <c r="C17" s="4" t="s">
        <v>12</v>
      </c>
      <c r="D17" s="6">
        <f t="shared" si="0"/>
        <v>962.96900000000005</v>
      </c>
      <c r="E17" s="11"/>
      <c r="F17" s="11"/>
      <c r="G17" s="11"/>
      <c r="H17" s="11"/>
      <c r="I17" s="11"/>
      <c r="J17" s="11">
        <f>VLOOKUP(J4,[1]Hárok1!$Y$9:$Z$26,2,0)</f>
        <v>3.2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>
        <f>VLOOKUP(AD4,[1]Hárok1!$Y$9:$Z$26,2,0)</f>
        <v>29.03</v>
      </c>
      <c r="AE17" s="54">
        <f>VLOOKUP(AE4,[1]Hárok1!$Y$9:$Z$26,2,0)</f>
        <v>14.2</v>
      </c>
      <c r="AF17" s="11"/>
      <c r="AG17" s="11"/>
      <c r="AH17" s="11"/>
      <c r="AI17" s="11"/>
      <c r="AJ17" s="11"/>
      <c r="AK17" s="11"/>
      <c r="AL17" s="11"/>
      <c r="AM17" s="11"/>
      <c r="AN17" s="11">
        <f>VLOOKUP(AN4,[1]Hárok1!$Y$9:$Z$26,2,0)</f>
        <v>24.08</v>
      </c>
      <c r="AO17" s="11">
        <f>VLOOKUP(AO4,[1]Hárok1!$Y$9:$Z$26,2,0)</f>
        <v>0.91972799999999988</v>
      </c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>
        <f>VLOOKUP(BA4,[1]Hárok1!$Y$9:$Z$26,2,0)</f>
        <v>9.3510000000000009</v>
      </c>
      <c r="BB17" s="11"/>
      <c r="BC17" s="11">
        <f>VLOOKUP(BC4,[1]Hárok1!$Y$9:$Z$26,2,0)</f>
        <v>4.258</v>
      </c>
      <c r="BD17" s="11"/>
      <c r="BE17" s="11"/>
      <c r="BF17" s="11"/>
      <c r="BG17" s="11"/>
      <c r="BH17" s="11"/>
      <c r="BI17" s="11"/>
      <c r="BJ17" s="11"/>
      <c r="BK17" s="11">
        <f>VLOOKUP(BK4,[1]Hárok1!$Y$9:$Z$26,2,0)</f>
        <v>2.23</v>
      </c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>
        <f>VLOOKUP(CF4,[1]Hárok1!$Y$9:$Z$26,2,0)</f>
        <v>1.31</v>
      </c>
      <c r="CG17" s="11"/>
      <c r="CH17" s="11"/>
      <c r="CI17" s="11"/>
      <c r="CJ17" s="11"/>
      <c r="CK17" s="11"/>
      <c r="CL17" s="11"/>
      <c r="CM17" s="11">
        <f>VLOOKUP(CM4,[1]Hárok1!$Y$9:$Z$26,2,0)</f>
        <v>3.7</v>
      </c>
      <c r="CN17" s="11"/>
      <c r="CO17" s="11"/>
      <c r="CP17" s="11"/>
      <c r="CQ17" s="11"/>
      <c r="CR17" s="11"/>
      <c r="CS17" s="11"/>
      <c r="CT17" s="11"/>
      <c r="CU17" s="11"/>
      <c r="CV17" s="11">
        <f>VLOOKUP(CV4,[1]Hárok1!$Y$9:$Z$26,2,0)</f>
        <v>39.586625999999995</v>
      </c>
      <c r="CW17" s="11">
        <f>VLOOKUP(CW4,[1]Hárok1!$Y$9:$Z$26,2,0)</f>
        <v>2.0736459999999997</v>
      </c>
      <c r="CX17" s="11"/>
      <c r="CY17" s="11"/>
      <c r="CZ17" s="11"/>
      <c r="DA17" s="11"/>
      <c r="DB17" s="11">
        <f>VLOOKUP(DB4,[1]Hárok1!$Y$9:$Z$26,2,0)</f>
        <v>315.06000000000006</v>
      </c>
      <c r="DC17" s="11">
        <f>VLOOKUP(DC4,[1]Hárok1!$Y$9:$Z$26,2,0)</f>
        <v>60</v>
      </c>
      <c r="DD17" s="11"/>
      <c r="DE17" s="11"/>
      <c r="DF17" s="11"/>
      <c r="DG17" s="11"/>
      <c r="DH17" s="11"/>
      <c r="DI17" s="11">
        <f>VLOOKUP(DI4,[1]Hárok1!$Y$9:$Z$26,2,0)</f>
        <v>336.37999999999994</v>
      </c>
      <c r="DJ17" s="11"/>
      <c r="DK17" s="11"/>
      <c r="DL17" s="11">
        <f>VLOOKUP(DL4,[1]Hárok1!$Y$9:$Z$26,2,0)</f>
        <v>61.51</v>
      </c>
      <c r="DM17" s="11"/>
      <c r="DN17" s="11"/>
      <c r="DO17" s="11"/>
      <c r="DP17" s="11">
        <f>VLOOKUP(DP4,[1]Hárok1!$Y$9:$Z$26,2,0)</f>
        <v>53.08</v>
      </c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>
        <f>VLOOKUP(EN4,[1]Hárok1!$Y$9:$Z$26,2,0)</f>
        <v>3</v>
      </c>
      <c r="EO17" s="11"/>
      <c r="EP17" s="11"/>
      <c r="EQ17" s="11"/>
      <c r="ER17" s="11"/>
      <c r="ES17" s="11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</row>
    <row r="18" spans="3:163" x14ac:dyDescent="0.25">
      <c r="C18" s="4" t="s">
        <v>13</v>
      </c>
      <c r="D18" s="6">
        <f t="shared" si="0"/>
        <v>397.01499999999999</v>
      </c>
      <c r="E18" s="11"/>
      <c r="F18" s="11"/>
      <c r="G18" s="11"/>
      <c r="H18" s="11">
        <f>VLOOKUP(H4,[1]Hárok1!$AA$9:$AB$32,2,0)</f>
        <v>0.06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>
        <f>VLOOKUP(AD4,[1]Hárok1!$AA$9:$AB$32,2,0)</f>
        <v>16.240000000000002</v>
      </c>
      <c r="AE18" s="11"/>
      <c r="AF18" s="11"/>
      <c r="AG18" s="11"/>
      <c r="AH18" s="11"/>
      <c r="AI18" s="11"/>
      <c r="AJ18" s="11"/>
      <c r="AK18" s="11"/>
      <c r="AL18" s="11"/>
      <c r="AM18" s="11"/>
      <c r="AN18" s="11">
        <f>VLOOKUP(AN4,[1]Hárok1!$AA$9:$AB$32,2,0)</f>
        <v>18.600000000000005</v>
      </c>
      <c r="AO18" s="11">
        <f>VLOOKUP(AO4,[1]Hárok1!$AA$9:$AB$32,2,0)</f>
        <v>0.47952</v>
      </c>
      <c r="AP18" s="11">
        <f>VLOOKUP(AP4,[1]Hárok1!$AA$9:$AB$32,2,0)</f>
        <v>0.112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>
        <f>VLOOKUP(BE4,[1]Hárok1!$AA$9:$AB$32,2,0)</f>
        <v>5.8999999999999997E-2</v>
      </c>
      <c r="BF18" s="11">
        <f>VLOOKUP(BF4,[1]Hárok1!$AA$9:$AB$32,2,0)</f>
        <v>4.0000000000000001E-3</v>
      </c>
      <c r="BG18" s="11"/>
      <c r="BH18" s="11">
        <f>VLOOKUP(BH4,[1]Hárok1!$AA$9:$AB$32,2,0)</f>
        <v>0.13400000000000001</v>
      </c>
      <c r="BI18" s="11">
        <f>VLOOKUP(BI4,[1]Hárok1!$AA$9:$AB$32,2,0)</f>
        <v>1.7000000000000001E-2</v>
      </c>
      <c r="BJ18" s="11"/>
      <c r="BK18" s="11">
        <f>VLOOKUP(BK4,[1]Hárok1!$AA$9:$AB$32,2,0)</f>
        <v>0.36399999999999999</v>
      </c>
      <c r="BL18" s="11"/>
      <c r="BM18" s="11"/>
      <c r="BN18" s="11"/>
      <c r="BO18" s="11"/>
      <c r="BP18" s="11">
        <f>VLOOKUP(BP4,[1]Hárok1!$AA$9:$AB$32,2,0)</f>
        <v>5.8000000000000003E-2</v>
      </c>
      <c r="BQ18" s="11"/>
      <c r="BR18" s="11"/>
      <c r="BS18" s="11"/>
      <c r="BT18" s="11"/>
      <c r="BU18" s="11"/>
      <c r="BV18" s="11"/>
      <c r="BW18" s="11">
        <f>VLOOKUP(BW4,[1]Hárok1!$AA$9:$AB$32,2,0)</f>
        <v>9.2999999999999999E-2</v>
      </c>
      <c r="BX18" s="11">
        <f>VLOOKUP(BX4,[1]Hárok1!$AA$9:$AB$32,2,0)</f>
        <v>0.19500000000000001</v>
      </c>
      <c r="BY18" s="11">
        <f>VLOOKUP(BY4,[1]Hárok1!$AA$9:$AB$32,2,0)</f>
        <v>0.16</v>
      </c>
      <c r="BZ18" s="11">
        <f>VLOOKUP(BZ4,[1]Hárok1!$AA$9:$AB$32,2,0)</f>
        <v>7.0000000000000001E-3</v>
      </c>
      <c r="CA18" s="11">
        <f>VLOOKUP(CA4,[1]Hárok1!$AA$9:$AB$32,2,0)</f>
        <v>1E-3</v>
      </c>
      <c r="CB18" s="11"/>
      <c r="CC18" s="11"/>
      <c r="CD18" s="11"/>
      <c r="CE18" s="11"/>
      <c r="CF18" s="11">
        <f>VLOOKUP(CF4,[1]Hárok1!$AA$9:$AB$32,2,0)</f>
        <v>0.48499999999999999</v>
      </c>
      <c r="CG18" s="11"/>
      <c r="CH18" s="11"/>
      <c r="CI18" s="11"/>
      <c r="CJ18" s="11"/>
      <c r="CK18" s="11"/>
      <c r="CL18" s="11"/>
      <c r="CM18" s="11">
        <f>VLOOKUP(CM4,[1]Hárok1!$AA$9:$AB$32,2,0)</f>
        <v>0.35599999999999998</v>
      </c>
      <c r="CN18" s="11"/>
      <c r="CO18" s="11"/>
      <c r="CP18" s="11"/>
      <c r="CQ18" s="11"/>
      <c r="CR18" s="11"/>
      <c r="CS18" s="11"/>
      <c r="CT18" s="11"/>
      <c r="CU18" s="11"/>
      <c r="CV18" s="11">
        <f>VLOOKUP(CV4,[1]Hárok1!$AA$9:$AB$32,2,0)</f>
        <v>20.639339999999997</v>
      </c>
      <c r="CW18" s="11">
        <f>VLOOKUP(CW4,[1]Hárok1!$AA$9:$AB$32,2,0)</f>
        <v>1.08114</v>
      </c>
      <c r="CX18" s="11"/>
      <c r="CY18" s="11"/>
      <c r="CZ18" s="11"/>
      <c r="DA18" s="11"/>
      <c r="DB18" s="11">
        <f>VLOOKUP(DB4,[1]Hárok1!$AA$9:$AB$32,2,0)</f>
        <v>171.22000000000006</v>
      </c>
      <c r="DC18" s="11"/>
      <c r="DD18" s="11"/>
      <c r="DE18" s="11"/>
      <c r="DF18" s="11"/>
      <c r="DG18" s="11"/>
      <c r="DH18" s="11"/>
      <c r="DI18" s="11">
        <f>VLOOKUP(DI4,[1]Hárok1!$AA$9:$AB$32,2,0)</f>
        <v>117.85999999999999</v>
      </c>
      <c r="DJ18" s="11"/>
      <c r="DK18" s="11"/>
      <c r="DL18" s="11">
        <f>VLOOKUP(DL4,[1]Hárok1!$AA$9:$AB$32,2,0)</f>
        <v>25.08</v>
      </c>
      <c r="DM18" s="11"/>
      <c r="DN18" s="11"/>
      <c r="DO18" s="11"/>
      <c r="DP18" s="11">
        <f>VLOOKUP(DP4,[1]Hárok1!$AA$9:$AB$32,2,0)</f>
        <v>23.71</v>
      </c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</row>
    <row r="19" spans="3:163" x14ac:dyDescent="0.25">
      <c r="C19" s="4" t="s">
        <v>14</v>
      </c>
      <c r="D19" s="6">
        <f t="shared" si="0"/>
        <v>166.155</v>
      </c>
      <c r="E19" s="11"/>
      <c r="F19" s="11"/>
      <c r="G19" s="11"/>
      <c r="H19" s="11">
        <f>VLOOKUP(H4,[1]Hárok1!$AC$9:$AD$32,2,0)</f>
        <v>5.1000000000000004E-2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>
        <f>VLOOKUP(AD4,[1]Hárok1!$AC$9:$AD$32,2,0)</f>
        <v>8.09</v>
      </c>
      <c r="AE19" s="11"/>
      <c r="AF19" s="11"/>
      <c r="AG19" s="11"/>
      <c r="AH19" s="11"/>
      <c r="AI19" s="11"/>
      <c r="AJ19" s="11"/>
      <c r="AK19" s="11"/>
      <c r="AL19" s="11"/>
      <c r="AM19" s="11"/>
      <c r="AN19" s="11">
        <f>VLOOKUP(AN4,[1]Hárok1!$AC$9:$AD$32,2,0)</f>
        <v>2.88</v>
      </c>
      <c r="AO19" s="11">
        <f>VLOOKUP(AO4,[1]Hárok1!$AC$9:$AD$32,2,0)</f>
        <v>0.17193600000000001</v>
      </c>
      <c r="AP19" s="11">
        <f>VLOOKUP(AP4,[1]Hárok1!$AC$9:$AD$32,2,0)</f>
        <v>0.1</v>
      </c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>
        <f>VLOOKUP(BA4,[1]Hárok1!$AC$9:$AD$32,2,0)</f>
        <v>1.913</v>
      </c>
      <c r="BB19" s="11"/>
      <c r="BC19" s="11">
        <f>VLOOKUP(BC4,[1]Hárok1!$AC$9:$AD$32,2,0)</f>
        <v>0.82599999999999996</v>
      </c>
      <c r="BD19" s="11"/>
      <c r="BE19" s="11"/>
      <c r="BF19" s="11">
        <f>VLOOKUP(BF4,[1]Hárok1!$AC$9:$AD$32,2,0)</f>
        <v>1.4999999999999999E-2</v>
      </c>
      <c r="BG19" s="11"/>
      <c r="BH19" s="11">
        <f>VLOOKUP(BH4,[1]Hárok1!$AC$9:$AD$32,2,0)</f>
        <v>6.5000000000000002E-2</v>
      </c>
      <c r="BI19" s="11">
        <f>VLOOKUP(BI4,[1]Hárok1!$AC$9:$AD$32,2,0)</f>
        <v>1E-3</v>
      </c>
      <c r="BJ19" s="11"/>
      <c r="BK19" s="11">
        <f>VLOOKUP(BK4,[1]Hárok1!$AC$9:$AD$32,2,0)</f>
        <v>0.25</v>
      </c>
      <c r="BL19" s="11"/>
      <c r="BM19" s="11"/>
      <c r="BN19" s="11"/>
      <c r="BO19" s="11"/>
      <c r="BP19" s="11">
        <f>VLOOKUP(BP4,[1]Hárok1!$AC$9:$AD$32,2,0)</f>
        <v>0.17</v>
      </c>
      <c r="BQ19" s="11"/>
      <c r="BR19" s="11"/>
      <c r="BS19" s="11"/>
      <c r="BT19" s="11"/>
      <c r="BU19" s="11"/>
      <c r="BV19" s="11"/>
      <c r="BW19" s="11">
        <f>VLOOKUP(BW4,[1]Hárok1!$AC$9:$AD$32,2,0)</f>
        <v>0.04</v>
      </c>
      <c r="BX19" s="11">
        <f>VLOOKUP(BX4,[1]Hárok1!$AC$9:$AD$32,2,0)</f>
        <v>0.08</v>
      </c>
      <c r="BY19" s="11">
        <f>VLOOKUP(BY4,[1]Hárok1!$AC$9:$AD$32,2,0)</f>
        <v>0.10300000000000001</v>
      </c>
      <c r="BZ19" s="11">
        <f>VLOOKUP(BZ4,[1]Hárok1!$AC$9:$AD$32,2,0)</f>
        <v>5.0000000000000001E-3</v>
      </c>
      <c r="CA19" s="11"/>
      <c r="CB19" s="11"/>
      <c r="CC19" s="11"/>
      <c r="CD19" s="11"/>
      <c r="CE19" s="11"/>
      <c r="CF19" s="11">
        <f>VLOOKUP(CF4,[1]Hárok1!$AC$9:$AD$32,2,0)</f>
        <v>0.14500000000000002</v>
      </c>
      <c r="CG19" s="11"/>
      <c r="CH19" s="11"/>
      <c r="CI19" s="11"/>
      <c r="CJ19" s="11"/>
      <c r="CK19" s="11"/>
      <c r="CL19" s="11"/>
      <c r="CM19" s="11">
        <f>VLOOKUP(CM4,[1]Hárok1!$AC$9:$AD$32,2,0)</f>
        <v>0.29100000000000004</v>
      </c>
      <c r="CN19" s="11"/>
      <c r="CO19" s="11"/>
      <c r="CP19" s="11"/>
      <c r="CQ19" s="11"/>
      <c r="CR19" s="11"/>
      <c r="CS19" s="11"/>
      <c r="CT19" s="11"/>
      <c r="CU19" s="11"/>
      <c r="CV19" s="11">
        <f>VLOOKUP(CV4,[1]Hárok1!$AC$9:$AD$32,2,0)</f>
        <v>7.4004120000000002</v>
      </c>
      <c r="CW19" s="11">
        <f>VLOOKUP(CW4,[1]Hárok1!$AC$9:$AD$32,2,0)</f>
        <v>0.387652</v>
      </c>
      <c r="CX19" s="11"/>
      <c r="CY19" s="11"/>
      <c r="CZ19" s="11"/>
      <c r="DA19" s="11"/>
      <c r="DB19" s="11">
        <f>VLOOKUP(DB4,[1]Hárok1!$AC$9:$AD$32,2,0)</f>
        <v>27.97</v>
      </c>
      <c r="DC19" s="11">
        <f>VLOOKUP(DC4,[1]Hárok1!$AC$9:$AD$32,2,0)</f>
        <v>50</v>
      </c>
      <c r="DD19" s="11"/>
      <c r="DE19" s="11"/>
      <c r="DF19" s="11"/>
      <c r="DG19" s="11"/>
      <c r="DH19" s="11"/>
      <c r="DI19" s="11">
        <f>VLOOKUP(DI4,[1]Hárok1!$AC$9:$AD$32,2,0)</f>
        <v>53.470000000000006</v>
      </c>
      <c r="DJ19" s="11"/>
      <c r="DK19" s="11"/>
      <c r="DL19" s="11">
        <f>VLOOKUP(DL4,[1]Hárok1!$AC$9:$AD$32,2,0)</f>
        <v>11.73</v>
      </c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</row>
    <row r="20" spans="3:163" x14ac:dyDescent="0.25">
      <c r="C20" s="4" t="s">
        <v>15</v>
      </c>
      <c r="D20" s="6">
        <f t="shared" si="0"/>
        <v>218.37300000000002</v>
      </c>
      <c r="E20" s="11"/>
      <c r="F20" s="11"/>
      <c r="G20" s="11"/>
      <c r="H20" s="11">
        <f>VLOOKUP(H4,[1]Hárok1!$AE$9:$AF$31,2,0)</f>
        <v>2.1999999999999999E-2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>
        <f>VLOOKUP(AD4,[1]Hárok1!$AE$9:$AF$31,2,0)</f>
        <v>11.450000000000001</v>
      </c>
      <c r="AE20" s="11"/>
      <c r="AF20" s="11"/>
      <c r="AG20" s="11"/>
      <c r="AH20" s="11"/>
      <c r="AI20" s="11"/>
      <c r="AJ20" s="11"/>
      <c r="AK20" s="11"/>
      <c r="AL20" s="11"/>
      <c r="AM20" s="11"/>
      <c r="AN20" s="11">
        <f>VLOOKUP(AN4,[1]Hárok1!$AE$9:$AF$31,2,0)</f>
        <v>6.4300000000000006</v>
      </c>
      <c r="AO20" s="11">
        <f>VLOOKUP(AO4,[1]Hárok1!$AE$9:$AF$31,2,0)</f>
        <v>0.30218400000000006</v>
      </c>
      <c r="AP20" s="11">
        <f>VLOOKUP(AP4,[1]Hárok1!$AE$9:$AF$31,2,0)</f>
        <v>0.12000000000000001</v>
      </c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>
        <f>VLOOKUP(BB4,[1]Hárok1!$AE$9:$AF$31,2,0)</f>
        <v>1.72</v>
      </c>
      <c r="BC20" s="11"/>
      <c r="BD20" s="11"/>
      <c r="BE20" s="11">
        <f>VLOOKUP(BE4,[1]Hárok1!$AE$9:$AF$31,2,0)</f>
        <v>6.4000000000000001E-2</v>
      </c>
      <c r="BF20" s="11"/>
      <c r="BG20" s="11"/>
      <c r="BH20" s="11">
        <f>VLOOKUP(BH4,[1]Hárok1!$AE$9:$AF$31,2,0)</f>
        <v>8.199999999999999E-2</v>
      </c>
      <c r="BI20" s="11">
        <f>VLOOKUP(BI4,[1]Hárok1!$AE$9:$AF$31,2,0)</f>
        <v>0.03</v>
      </c>
      <c r="BJ20" s="11"/>
      <c r="BK20" s="11">
        <f>VLOOKUP(BK4,[1]Hárok1!$AE$9:$AF$31,2,0)</f>
        <v>0.95600000000000007</v>
      </c>
      <c r="BL20" s="11"/>
      <c r="BM20" s="11"/>
      <c r="BN20" s="11"/>
      <c r="BO20" s="11"/>
      <c r="BP20" s="11">
        <f>VLOOKUP(BP4,[1]Hárok1!$AE$9:$AF$31,2,0)</f>
        <v>0.05</v>
      </c>
      <c r="BQ20" s="11"/>
      <c r="BR20" s="11"/>
      <c r="BS20" s="11"/>
      <c r="BT20" s="11"/>
      <c r="BU20" s="11"/>
      <c r="BV20" s="11"/>
      <c r="BW20" s="11">
        <f>VLOOKUP(BW4,[1]Hárok1!$AE$9:$AF$31,2,0)</f>
        <v>6.0000000000000005E-2</v>
      </c>
      <c r="BX20" s="11">
        <f>VLOOKUP(BX4,[1]Hárok1!$AE$9:$AF$31,2,0)</f>
        <v>0.25</v>
      </c>
      <c r="BY20" s="11">
        <f>VLOOKUP(BY4,[1]Hárok1!$AE$9:$AF$31,2,0)</f>
        <v>0.255</v>
      </c>
      <c r="BZ20" s="11">
        <f>VLOOKUP(BZ4,[1]Hárok1!$AE$9:$AF$31,2,0)</f>
        <v>1E-3</v>
      </c>
      <c r="CA20" s="11">
        <f>VLOOKUP(CA4,[1]Hárok1!$AE$9:$AF$31,2,0)</f>
        <v>4.5000000000000005E-2</v>
      </c>
      <c r="CB20" s="11"/>
      <c r="CC20" s="11"/>
      <c r="CD20" s="11"/>
      <c r="CE20" s="11"/>
      <c r="CF20" s="11">
        <f>VLOOKUP(CF4,[1]Hárok1!$AE$9:$AF$31,2,0)</f>
        <v>0.78</v>
      </c>
      <c r="CG20" s="11"/>
      <c r="CH20" s="11"/>
      <c r="CI20" s="11"/>
      <c r="CJ20" s="11"/>
      <c r="CK20" s="11"/>
      <c r="CL20" s="11"/>
      <c r="CM20" s="11">
        <f>VLOOKUP(CM4,[1]Hárok1!$AE$9:$AF$31,2,0)</f>
        <v>1.018</v>
      </c>
      <c r="CN20" s="11"/>
      <c r="CO20" s="11"/>
      <c r="CP20" s="11"/>
      <c r="CQ20" s="11"/>
      <c r="CR20" s="11"/>
      <c r="CS20" s="11"/>
      <c r="CT20" s="11"/>
      <c r="CU20" s="11"/>
      <c r="CV20" s="11">
        <f>VLOOKUP(CV4,[1]Hárok1!$AE$9:$AF$31,2,0)</f>
        <v>13.006503000000002</v>
      </c>
      <c r="CW20" s="11">
        <f>VLOOKUP(CW4,[1]Hárok1!$AE$9:$AF$31,2,0)</f>
        <v>0.68131300000000006</v>
      </c>
      <c r="CX20" s="11"/>
      <c r="CY20" s="11"/>
      <c r="CZ20" s="11"/>
      <c r="DA20" s="11"/>
      <c r="DB20" s="11">
        <f>VLOOKUP(DB4,[1]Hárok1!$AE$9:$AF$31,2,0)</f>
        <v>64.45</v>
      </c>
      <c r="DC20" s="11"/>
      <c r="DD20" s="11"/>
      <c r="DE20" s="11"/>
      <c r="DF20" s="11"/>
      <c r="DG20" s="11"/>
      <c r="DH20" s="11"/>
      <c r="DI20" s="11">
        <f>VLOOKUP(DI4,[1]Hárok1!$AE$9:$AF$31,2,0)</f>
        <v>90.500000000000014</v>
      </c>
      <c r="DJ20" s="11"/>
      <c r="DK20" s="11"/>
      <c r="DL20" s="11">
        <f>VLOOKUP(DL4,[1]Hárok1!$AE$9:$AF$31,2,0)</f>
        <v>26.1</v>
      </c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</row>
    <row r="21" spans="3:163" x14ac:dyDescent="0.25">
      <c r="C21" s="4" t="s">
        <v>16</v>
      </c>
      <c r="D21" s="6">
        <f t="shared" si="0"/>
        <v>586.00900000000001</v>
      </c>
      <c r="E21" s="11"/>
      <c r="F21" s="11"/>
      <c r="G21" s="11"/>
      <c r="H21" s="11">
        <f>VLOOKUP(H4,[1]Hárok1!$AG$9:$AH$30,2,0)</f>
        <v>0.01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>VLOOKUP(AD4,[1]Hárok1!$AG$9:$AH$30,2,0)</f>
        <v>22.450000000000003</v>
      </c>
      <c r="AE21" s="11"/>
      <c r="AF21" s="11"/>
      <c r="AG21" s="11"/>
      <c r="AH21" s="11"/>
      <c r="AI21" s="11"/>
      <c r="AJ21" s="11"/>
      <c r="AK21" s="11"/>
      <c r="AL21" s="11"/>
      <c r="AM21" s="11"/>
      <c r="AN21" s="11">
        <f>VLOOKUP(AN4,[1]Hárok1!$AG$9:$AH$30,2,0)</f>
        <v>13.71</v>
      </c>
      <c r="AO21" s="11">
        <f>VLOOKUP(AO4,[1]Hárok1!$AG$9:$AH$30,2,0)</f>
        <v>0.5179680000000001</v>
      </c>
      <c r="AP21" s="11"/>
      <c r="AQ21" s="11"/>
      <c r="AR21" s="11"/>
      <c r="AS21" s="11"/>
      <c r="AT21" s="11"/>
      <c r="AU21" s="11"/>
      <c r="AV21" s="11"/>
      <c r="AW21" s="11"/>
      <c r="AX21" s="54">
        <f>VLOOKUP(AX4,[1]Hárok1!$AG$9:$AH$30,2,0)</f>
        <v>0.22600000000000001</v>
      </c>
      <c r="AY21" s="11"/>
      <c r="AZ21" s="11"/>
      <c r="BA21" s="11">
        <f>VLOOKUP(BA4,[1]Hárok1!$AG$9:$AH$30,2,0)</f>
        <v>2.2240000000000002</v>
      </c>
      <c r="BB21" s="11"/>
      <c r="BC21" s="11"/>
      <c r="BD21" s="11"/>
      <c r="BE21" s="11"/>
      <c r="BF21" s="11"/>
      <c r="BG21" s="11"/>
      <c r="BH21" s="11">
        <f>VLOOKUP(BH4,[1]Hárok1!$AG$9:$AH$30,2,0)</f>
        <v>0.05</v>
      </c>
      <c r="BI21" s="11">
        <f>VLOOKUP(BI4,[1]Hárok1!$AG$9:$AH$30,2,0)</f>
        <v>3.5000000000000003E-2</v>
      </c>
      <c r="BJ21" s="11"/>
      <c r="BK21" s="11">
        <f>VLOOKUP(BK4,[1]Hárok1!$AG$9:$AH$30,2,0)</f>
        <v>1.613</v>
      </c>
      <c r="BL21" s="11"/>
      <c r="BM21" s="11"/>
      <c r="BN21" s="11"/>
      <c r="BO21" s="11"/>
      <c r="BP21" s="11">
        <f>VLOOKUP(BP4,[1]Hárok1!$AG$9:$AH$30,2,0)</f>
        <v>0.1</v>
      </c>
      <c r="BQ21" s="11"/>
      <c r="BR21" s="11"/>
      <c r="BS21" s="11"/>
      <c r="BT21" s="11">
        <f>VLOOKUP(BT4,[1]Hárok1!$AG$9:$AH$30,2,0)</f>
        <v>5.5E-2</v>
      </c>
      <c r="BU21" s="11"/>
      <c r="BV21" s="11"/>
      <c r="BW21" s="11">
        <f>VLOOKUP(BW4,[1]Hárok1!$AG$9:$AH$30,2,0)</f>
        <v>0.02</v>
      </c>
      <c r="BX21" s="11">
        <f>VLOOKUP(BX4,[1]Hárok1!$AG$9:$AH$30,2,0)</f>
        <v>0.23699999999999999</v>
      </c>
      <c r="BY21" s="11"/>
      <c r="BZ21" s="11"/>
      <c r="CA21" s="11"/>
      <c r="CB21" s="11"/>
      <c r="CC21" s="11"/>
      <c r="CD21" s="11"/>
      <c r="CE21" s="11"/>
      <c r="CF21" s="11">
        <f>VLOOKUP(CF4,[1]Hárok1!$AG$9:$AH$30,2,0)</f>
        <v>1.1579999999999999</v>
      </c>
      <c r="CG21" s="11"/>
      <c r="CH21" s="11"/>
      <c r="CI21" s="11"/>
      <c r="CJ21" s="11"/>
      <c r="CK21" s="11"/>
      <c r="CL21" s="11"/>
      <c r="CM21" s="11">
        <f>VLOOKUP(CM4,[1]Hárok1!$AG$9:$AH$30,2,0)</f>
        <v>2.0409999999999999</v>
      </c>
      <c r="CN21" s="11"/>
      <c r="CO21" s="11"/>
      <c r="CP21" s="11"/>
      <c r="CQ21" s="11"/>
      <c r="CR21" s="11"/>
      <c r="CS21" s="11"/>
      <c r="CT21" s="11">
        <f>VLOOKUP(CT4,[1]Hárok1!$AG$9:$AH$30,2,0)</f>
        <v>27.57</v>
      </c>
      <c r="CU21" s="11"/>
      <c r="CV21" s="11">
        <f>VLOOKUP(CV4,[1]Hárok1!$AG$9:$AH$30,2,0)</f>
        <v>22.294205999999999</v>
      </c>
      <c r="CW21" s="11">
        <f>VLOOKUP(CW4,[1]Hárok1!$AG$9:$AH$30,2,0)</f>
        <v>1.167826</v>
      </c>
      <c r="CX21" s="11"/>
      <c r="CY21" s="11"/>
      <c r="CZ21" s="11"/>
      <c r="DA21" s="11"/>
      <c r="DB21" s="11">
        <f>VLOOKUP(DB4,[1]Hárok1!$AG$9:$AH$30,2,0)</f>
        <v>263.76</v>
      </c>
      <c r="DC21" s="11"/>
      <c r="DD21" s="11"/>
      <c r="DE21" s="11"/>
      <c r="DF21" s="11"/>
      <c r="DG21" s="11"/>
      <c r="DH21" s="11"/>
      <c r="DI21" s="11">
        <f>VLOOKUP(DI4,[1]Hárok1!$AG$9:$AH$30,2,0)</f>
        <v>156.32999999999996</v>
      </c>
      <c r="DJ21" s="11"/>
      <c r="DK21" s="11"/>
      <c r="DL21" s="11">
        <f>VLOOKUP(DL4,[1]Hárok1!$AG$9:$AH$30,2,0)</f>
        <v>50.85</v>
      </c>
      <c r="DM21" s="11"/>
      <c r="DN21" s="11"/>
      <c r="DO21" s="11"/>
      <c r="DP21" s="11">
        <f>VLOOKUP(DP4,[1]Hárok1!$AG$9:$AH$30,2,0)</f>
        <v>19.59</v>
      </c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</row>
    <row r="22" spans="3:163" x14ac:dyDescent="0.25">
      <c r="C22" s="4" t="s">
        <v>17</v>
      </c>
      <c r="D22" s="6">
        <f t="shared" si="0"/>
        <v>1355.6749999999997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>
        <f>VLOOKUP(AD4,[1]Hárok1!$AI$9:$AJ$23,2,0)</f>
        <v>53.74</v>
      </c>
      <c r="AE22" s="54">
        <f>VLOOKUP(AE4,[1]Hárok1!$AI$9:$AJ$23,2,0)</f>
        <v>4.74</v>
      </c>
      <c r="AF22" s="11"/>
      <c r="AG22" s="11"/>
      <c r="AH22" s="11"/>
      <c r="AI22" s="11"/>
      <c r="AJ22" s="11"/>
      <c r="AK22" s="11"/>
      <c r="AL22" s="11"/>
      <c r="AM22" s="11"/>
      <c r="AN22" s="11">
        <f>VLOOKUP(AN4,[1]Hárok1!$AI$9:$AJ$23,2,0)</f>
        <v>22.200000000000003</v>
      </c>
      <c r="AO22" s="11">
        <f>VLOOKUP(AO4,[1]Hárok1!$AI$9:$AJ$23,2,0)</f>
        <v>1.3974119999999999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>
        <f>VLOOKUP(BK4,[1]Hárok1!$AI$9:$AJ$23,2,0)</f>
        <v>1.92</v>
      </c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>
        <f>VLOOKUP(CF4,[1]Hárok1!$AI$9:$AJ$23,2,0)</f>
        <v>1.29</v>
      </c>
      <c r="CG22" s="11"/>
      <c r="CH22" s="11"/>
      <c r="CI22" s="11"/>
      <c r="CJ22" s="11"/>
      <c r="CK22" s="11"/>
      <c r="CL22" s="11"/>
      <c r="CM22" s="11">
        <f>VLOOKUP(CM4,[1]Hárok1!$AI$9:$AJ$23,2,0)</f>
        <v>2.42</v>
      </c>
      <c r="CN22" s="11"/>
      <c r="CO22" s="11"/>
      <c r="CP22" s="11"/>
      <c r="CQ22" s="11"/>
      <c r="CR22" s="11"/>
      <c r="CS22" s="11"/>
      <c r="CT22" s="11">
        <f>VLOOKUP(CT4,[1]Hárok1!$AI$9:$AJ$23,2,0)</f>
        <v>30.96</v>
      </c>
      <c r="CU22" s="11"/>
      <c r="CV22" s="11">
        <f>VLOOKUP(CV4,[1]Hárok1!$AI$9:$AJ$23,2,0)</f>
        <v>60.146941499999997</v>
      </c>
      <c r="CW22" s="11">
        <f>VLOOKUP(CW4,[1]Hárok1!$AI$9:$AJ$23,2,0)</f>
        <v>3.1506464999999997</v>
      </c>
      <c r="CX22" s="11"/>
      <c r="CY22" s="11"/>
      <c r="CZ22" s="11"/>
      <c r="DA22" s="11"/>
      <c r="DB22" s="11">
        <f>VLOOKUP(DB4,[1]Hárok1!$AI$9:$AJ$23,2,0)</f>
        <v>342.61999999999995</v>
      </c>
      <c r="DC22" s="11"/>
      <c r="DD22" s="11">
        <f>VLOOKUP(DD4,[1]Hárok1!$AI$9:$AJ$23,2,0)</f>
        <v>64.78</v>
      </c>
      <c r="DE22" s="11"/>
      <c r="DF22" s="11"/>
      <c r="DG22" s="11"/>
      <c r="DH22" s="11"/>
      <c r="DI22" s="11">
        <f>VLOOKUP(DI4,[1]Hárok1!$AI$9:$AJ$23,2,0)</f>
        <v>665.51999999999975</v>
      </c>
      <c r="DJ22" s="11"/>
      <c r="DK22" s="11"/>
      <c r="DL22" s="11">
        <f>VLOOKUP(DL4,[1]Hárok1!$AI$9:$AJ$23,2,0)</f>
        <v>49.199999999999996</v>
      </c>
      <c r="DM22" s="11"/>
      <c r="DN22" s="11"/>
      <c r="DO22" s="11"/>
      <c r="DP22" s="11">
        <f>VLOOKUP(DP4,[1]Hárok1!$AI$9:$AJ$23,2,0)</f>
        <v>51.589999999999996</v>
      </c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</row>
    <row r="23" spans="3:163" x14ac:dyDescent="0.25">
      <c r="C23" s="4" t="s">
        <v>18</v>
      </c>
      <c r="D23" s="6">
        <f t="shared" si="0"/>
        <v>767.42349999999999</v>
      </c>
      <c r="E23" s="11"/>
      <c r="F23" s="11"/>
      <c r="G23" s="11"/>
      <c r="H23" s="11">
        <f>VLOOKUP(H4,[1]Hárok1!$AK$9:$AL$35,2,0)</f>
        <v>6.3E-2</v>
      </c>
      <c r="I23" s="11"/>
      <c r="J23" s="11"/>
      <c r="K23" s="11"/>
      <c r="L23" s="11"/>
      <c r="M23" s="11"/>
      <c r="N23" s="11"/>
      <c r="O23" s="11"/>
      <c r="P23" s="11">
        <f>VLOOKUP(P4,[1]Hárok1!$AK$9:$AL$35,2,0)</f>
        <v>10.24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>
        <f>VLOOKUP(AD4,[1]Hárok1!$AK$9:$AL$35,2,0)</f>
        <v>30.42</v>
      </c>
      <c r="AE23" s="11"/>
      <c r="AF23" s="11"/>
      <c r="AG23" s="11"/>
      <c r="AH23" s="11"/>
      <c r="AI23" s="11"/>
      <c r="AJ23" s="11"/>
      <c r="AK23" s="11"/>
      <c r="AL23" s="11"/>
      <c r="AM23" s="11"/>
      <c r="AN23" s="11">
        <f>VLOOKUP(AN4,[1]Hárok1!$AK$9:$AL$35,2,0)</f>
        <v>29.1</v>
      </c>
      <c r="AO23" s="11">
        <f>VLOOKUP(AO4,[1]Hárok1!$AK$9:$AL$35,2,0)</f>
        <v>0.90979199999999993</v>
      </c>
      <c r="AP23" s="11">
        <f>VLOOKUP(AP4,[1]Hárok1!$AK$9:$AL$35,2,0)</f>
        <v>0.25900000000000001</v>
      </c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>VLOOKUP(BE4,[1]Hárok1!$AK$9:$AL$35,2,0)</f>
        <v>0.17400000000000002</v>
      </c>
      <c r="BF23" s="11">
        <f>VLOOKUP(BF4,[1]Hárok1!$AK$9:$AL$35,2,0)</f>
        <v>1E-3</v>
      </c>
      <c r="BG23" s="11"/>
      <c r="BH23" s="11">
        <f>VLOOKUP(BH4,[1]Hárok1!$AK$9:$AL$35,2,0)</f>
        <v>0.22</v>
      </c>
      <c r="BI23" s="11">
        <f>VLOOKUP(BI4,[1]Hárok1!$AK$9:$AL$35,2,0)</f>
        <v>8.3999999999999991E-2</v>
      </c>
      <c r="BJ23" s="11"/>
      <c r="BK23" s="11">
        <f>VLOOKUP(BK4,[1]Hárok1!$AK$9:$AL$35,2,0)</f>
        <v>1.37</v>
      </c>
      <c r="BL23" s="11"/>
      <c r="BM23" s="11"/>
      <c r="BN23" s="11"/>
      <c r="BO23" s="11"/>
      <c r="BP23" s="11">
        <f>VLOOKUP(BP4,[1]Hárok1!$AK$9:$AL$35,2,0)</f>
        <v>4.7E-2</v>
      </c>
      <c r="BQ23" s="11">
        <f>VLOOKUP(BQ4,[1]Hárok1!$AK$9:$AL$35,2,0)</f>
        <v>0.3735</v>
      </c>
      <c r="BR23" s="11"/>
      <c r="BS23" s="11"/>
      <c r="BT23" s="11"/>
      <c r="BU23" s="11"/>
      <c r="BV23" s="11"/>
      <c r="BW23" s="11">
        <f>VLOOKUP(BW4,[1]Hárok1!$AK$9:$AL$35,2,0)</f>
        <v>0.47</v>
      </c>
      <c r="BX23" s="11">
        <f>VLOOKUP(BX4,[1]Hárok1!$AK$9:$AL$35,2,0)</f>
        <v>0.95499999999999996</v>
      </c>
      <c r="BY23" s="11">
        <f>VLOOKUP(BY4,[1]Hárok1!$AK$9:$AL$35,2,0)</f>
        <v>1.1259999999999999</v>
      </c>
      <c r="BZ23" s="11">
        <f>VLOOKUP(BZ4,[1]Hárok1!$AK$9:$AL$35,2,0)</f>
        <v>2.3E-2</v>
      </c>
      <c r="CA23" s="11">
        <f>VLOOKUP(CA4,[1]Hárok1!$AK$9:$AL$35,2,0)</f>
        <v>3.9E-2</v>
      </c>
      <c r="CB23" s="11"/>
      <c r="CC23" s="11"/>
      <c r="CD23" s="11"/>
      <c r="CE23" s="11"/>
      <c r="CF23" s="11">
        <f>VLOOKUP(CF4,[1]Hárok1!$AK$9:$AL$35,2,0)</f>
        <v>0.97299999999999998</v>
      </c>
      <c r="CG23" s="11"/>
      <c r="CH23" s="11"/>
      <c r="CI23" s="11"/>
      <c r="CJ23" s="11"/>
      <c r="CK23" s="11"/>
      <c r="CL23" s="11"/>
      <c r="CM23" s="11">
        <f>VLOOKUP(CM4,[1]Hárok1!$AK$9:$AL$35,2,0)</f>
        <v>2.1459999999999999</v>
      </c>
      <c r="CN23" s="11"/>
      <c r="CO23" s="11"/>
      <c r="CP23" s="11"/>
      <c r="CQ23" s="11"/>
      <c r="CR23" s="11"/>
      <c r="CS23" s="11"/>
      <c r="CT23" s="11">
        <f>VLOOKUP(CT4,[1]Hárok1!$AK$9:$AL$35,2,0)</f>
        <v>50.22</v>
      </c>
      <c r="CU23" s="11"/>
      <c r="CV23" s="11">
        <f>VLOOKUP(CV4,[1]Hárok1!$AK$9:$AL$35,2,0)</f>
        <v>39.15896399999999</v>
      </c>
      <c r="CW23" s="11">
        <f>VLOOKUP(CW4,[1]Hárok1!$AK$9:$AL$35,2,0)</f>
        <v>2.0512439999999996</v>
      </c>
      <c r="CX23" s="11"/>
      <c r="CY23" s="11"/>
      <c r="CZ23" s="11"/>
      <c r="DA23" s="11"/>
      <c r="DB23" s="11">
        <f>VLOOKUP(DB4,[1]Hárok1!$AK$9:$AL$35,2,0)</f>
        <v>239.83999999999997</v>
      </c>
      <c r="DC23" s="11"/>
      <c r="DD23" s="11"/>
      <c r="DE23" s="11"/>
      <c r="DF23" s="11"/>
      <c r="DG23" s="11"/>
      <c r="DH23" s="11"/>
      <c r="DI23" s="11">
        <f>VLOOKUP(DI4,[1]Hárok1!$AK$9:$AL$35,2,0)</f>
        <v>293.87</v>
      </c>
      <c r="DJ23" s="11"/>
      <c r="DK23" s="11"/>
      <c r="DL23" s="11">
        <f>VLOOKUP(DL4,[1]Hárok1!$AK$9:$AL$35,2,0)</f>
        <v>37.559999999999995</v>
      </c>
      <c r="DM23" s="11"/>
      <c r="DN23" s="11"/>
      <c r="DO23" s="11"/>
      <c r="DP23" s="11">
        <f>VLOOKUP(DP4,[1]Hárok1!$AK$9:$AL$35,2,0)</f>
        <v>25.73</v>
      </c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</row>
    <row r="24" spans="3:163" x14ac:dyDescent="0.25">
      <c r="C24" s="4" t="s">
        <v>19</v>
      </c>
      <c r="D24" s="6">
        <f t="shared" si="0"/>
        <v>994.69999999999982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f>VLOOKUP(AA4,[1]Hárok1!$AM$9:$AN$22,2,0)</f>
        <v>9.77</v>
      </c>
      <c r="AB24" s="11"/>
      <c r="AC24" s="11"/>
      <c r="AD24" s="11">
        <f>VLOOKUP(AD4,[1]Hárok1!$AM$9:$AN$22,2,0)</f>
        <v>52.609999999999992</v>
      </c>
      <c r="AE24" s="11"/>
      <c r="AF24" s="11"/>
      <c r="AG24" s="11"/>
      <c r="AH24" s="11"/>
      <c r="AI24" s="11"/>
      <c r="AJ24" s="11"/>
      <c r="AK24" s="11"/>
      <c r="AL24" s="11"/>
      <c r="AM24" s="11"/>
      <c r="AN24" s="11">
        <f>VLOOKUP(AN4,[1]Hárok1!$AM$9:$AN$22,2,0)</f>
        <v>27.35</v>
      </c>
      <c r="AO24" s="11">
        <f>VLOOKUP(AO4,[1]Hárok1!$AM$9:$AN$22,2,0)</f>
        <v>1.0618559999999999</v>
      </c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>
        <f>VLOOKUP(BD4,[1]Hárok1!$AM$9:$AN$22,2,0)</f>
        <v>2.39</v>
      </c>
      <c r="BE24" s="11"/>
      <c r="BF24" s="11"/>
      <c r="BG24" s="11"/>
      <c r="BH24" s="11"/>
      <c r="BI24" s="11"/>
      <c r="BJ24" s="11"/>
      <c r="BK24" s="11">
        <f>VLOOKUP(BK4,[1]Hárok1!$AM$9:$AN$22,2,0)</f>
        <v>2.41</v>
      </c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>
        <f>VLOOKUP(CF4,[1]Hárok1!$AM$9:$AN$22,2,0)</f>
        <v>1.56</v>
      </c>
      <c r="CG24" s="11"/>
      <c r="CH24" s="11"/>
      <c r="CI24" s="11"/>
      <c r="CJ24" s="11"/>
      <c r="CK24" s="11"/>
      <c r="CL24" s="11"/>
      <c r="CM24" s="11">
        <f>VLOOKUP(CM4,[1]Hárok1!$AM$9:$AN$22,2,0)</f>
        <v>2.2600000000000002</v>
      </c>
      <c r="CN24" s="11"/>
      <c r="CO24" s="11"/>
      <c r="CP24" s="11"/>
      <c r="CQ24" s="11"/>
      <c r="CR24" s="11"/>
      <c r="CS24" s="11"/>
      <c r="CT24" s="11">
        <f>VLOOKUP(CT4,[1]Hárok1!$AM$9:$AN$22,2,0)</f>
        <v>26.340000000000003</v>
      </c>
      <c r="CU24" s="11"/>
      <c r="CV24" s="11">
        <f>VLOOKUP(CV4,[1]Hárok1!$AM$9:$AN$22,2,0)</f>
        <v>45.70405199999999</v>
      </c>
      <c r="CW24" s="11">
        <f>VLOOKUP(CW4,[1]Hárok1!$AM$9:$AN$22,2,0)</f>
        <v>2.3940920000000001</v>
      </c>
      <c r="CX24" s="11"/>
      <c r="CY24" s="11"/>
      <c r="CZ24" s="11"/>
      <c r="DA24" s="11"/>
      <c r="DB24" s="11">
        <f>VLOOKUP(DB4,[1]Hárok1!$AM$9:$AN$22,2,0)</f>
        <v>394.08</v>
      </c>
      <c r="DC24" s="11"/>
      <c r="DD24" s="11"/>
      <c r="DE24" s="11"/>
      <c r="DF24" s="11"/>
      <c r="DG24" s="11"/>
      <c r="DH24" s="11"/>
      <c r="DI24" s="11">
        <f>VLOOKUP(DI4,[1]Hárok1!$AM$9:$AN$22,2,0)</f>
        <v>286.26999999999992</v>
      </c>
      <c r="DJ24" s="11"/>
      <c r="DK24" s="11"/>
      <c r="DL24" s="11">
        <f>VLOOKUP(DL4,[1]Hárok1!$AM$9:$AN$22,2,0)</f>
        <v>140.50000000000006</v>
      </c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</row>
    <row r="25" spans="3:163" x14ac:dyDescent="0.25">
      <c r="C25" s="4" t="s">
        <v>20</v>
      </c>
      <c r="D25" s="6">
        <f t="shared" si="0"/>
        <v>1105.3580000000002</v>
      </c>
      <c r="E25" s="11"/>
      <c r="F25" s="11"/>
      <c r="G25" s="11"/>
      <c r="H25" s="11">
        <f>VLOOKUP(H4,[1]Hárok1!$AO$9:$AP$40,2,0)</f>
        <v>8.2000000000000003E-2</v>
      </c>
      <c r="I25" s="11"/>
      <c r="J25" s="11">
        <f>VLOOKUP(J4,[1]Hárok1!$AO$9:$AP$40,2,0)</f>
        <v>6.85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>
        <f>VLOOKUP(AD4,[1]Hárok1!$AO$9:$AP$40,2,0)</f>
        <v>34.29</v>
      </c>
      <c r="AE25" s="11"/>
      <c r="AF25" s="11"/>
      <c r="AG25" s="54">
        <f>VLOOKUP(AG4,[1]Hárok1!$AO$9:$AP$40,2,0)</f>
        <v>20.3</v>
      </c>
      <c r="AH25" s="11"/>
      <c r="AI25" s="11"/>
      <c r="AJ25" s="54">
        <f>VLOOKUP(AJ4,[1]Hárok1!$AO$9:$AP$40,2,0)</f>
        <v>3.4049999999999998</v>
      </c>
      <c r="AK25" s="11"/>
      <c r="AL25" s="11"/>
      <c r="AM25" s="11"/>
      <c r="AN25" s="11">
        <f>VLOOKUP(AN4,[1]Hárok1!$AO$9:$AP$40,2,0)</f>
        <v>17.77</v>
      </c>
      <c r="AO25" s="11">
        <f>VLOOKUP(AO4,[1]Hárok1!$AO$9:$AP$40,2,0)</f>
        <v>0.99360000000000026</v>
      </c>
      <c r="AP25" s="11">
        <f>VLOOKUP(AP4,[1]Hárok1!$AO$9:$AP$40,2,0)</f>
        <v>0.17299999999999999</v>
      </c>
      <c r="AQ25" s="54">
        <f>VLOOKUP(AQ4,[1]Hárok1!$AO$9:$AP$40,2,0)</f>
        <v>0.25600000000000001</v>
      </c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>
        <f>VLOOKUP(BB4,[1]Hárok1!$AO$9:$AP$40,2,0)</f>
        <v>1.24</v>
      </c>
      <c r="BC25" s="11"/>
      <c r="BD25" s="11"/>
      <c r="BE25" s="11">
        <f>VLOOKUP(BE4,[1]Hárok1!$AO$9:$AP$40,2,0)</f>
        <v>9.0999999999999998E-2</v>
      </c>
      <c r="BF25" s="11">
        <f>VLOOKUP(BF4,[1]Hárok1!$AO$9:$AP$40,2,0)</f>
        <v>3.0000000000000001E-3</v>
      </c>
      <c r="BG25" s="11"/>
      <c r="BH25" s="11">
        <f>VLOOKUP(BH4,[1]Hárok1!$AO$9:$AP$40,2,0)</f>
        <v>0.156</v>
      </c>
      <c r="BI25" s="11">
        <f>VLOOKUP(BI4,[1]Hárok1!$AO$9:$AP$40,2,0)</f>
        <v>4.2999999999999997E-2</v>
      </c>
      <c r="BJ25" s="11"/>
      <c r="BK25" s="11">
        <f>VLOOKUP(BK4,[1]Hárok1!$AO$9:$AP$40,2,0)</f>
        <v>1.948</v>
      </c>
      <c r="BL25" s="11"/>
      <c r="BM25" s="11"/>
      <c r="BN25" s="11"/>
      <c r="BO25" s="11"/>
      <c r="BP25" s="11">
        <f>VLOOKUP(BP4,[1]Hárok1!$AO$9:$AP$40,2,0)</f>
        <v>0.10200000000000001</v>
      </c>
      <c r="BQ25" s="11"/>
      <c r="BR25" s="11"/>
      <c r="BS25" s="11"/>
      <c r="BT25" s="11"/>
      <c r="BU25" s="11"/>
      <c r="BV25" s="11"/>
      <c r="BW25" s="11">
        <f>VLOOKUP(BW4,[1]Hárok1!$AO$9:$AP$40,2,0)</f>
        <v>0.33899999999999997</v>
      </c>
      <c r="BX25" s="11">
        <f>VLOOKUP(BX4,[1]Hárok1!$AO$9:$AP$40,2,0)</f>
        <v>0.52</v>
      </c>
      <c r="BY25" s="11">
        <f>VLOOKUP(BY4,[1]Hárok1!$AO$9:$AP$40,2,0)</f>
        <v>0.68900000000000006</v>
      </c>
      <c r="BZ25" s="11">
        <f>VLOOKUP(BZ4,[1]Hárok1!$AO$9:$AP$40,2,0)</f>
        <v>1.0999999999999999E-2</v>
      </c>
      <c r="CA25" s="11">
        <f>VLOOKUP(CA4,[1]Hárok1!$AO$9:$AP$40,2,0)</f>
        <v>1.3999999999999999E-2</v>
      </c>
      <c r="CB25" s="11"/>
      <c r="CC25" s="11"/>
      <c r="CD25" s="11"/>
      <c r="CE25" s="11"/>
      <c r="CF25" s="11">
        <f>VLOOKUP(CF4,[1]Hárok1!$AO$9:$AP$40,2,0)</f>
        <v>1.476</v>
      </c>
      <c r="CG25" s="11"/>
      <c r="CH25" s="11"/>
      <c r="CI25" s="11"/>
      <c r="CJ25" s="11"/>
      <c r="CK25" s="11"/>
      <c r="CL25" s="11"/>
      <c r="CM25" s="11">
        <f>VLOOKUP(CM4,[1]Hárok1!$AO$9:$AP$40,2,0)</f>
        <v>2.6799999999999997</v>
      </c>
      <c r="CN25" s="11"/>
      <c r="CO25" s="11"/>
      <c r="CP25" s="11"/>
      <c r="CQ25" s="11"/>
      <c r="CR25" s="11"/>
      <c r="CS25" s="11"/>
      <c r="CT25" s="11">
        <f>VLOOKUP(CT4,[1]Hárok1!$AO$9:$AP$40,2,0)</f>
        <v>18.82</v>
      </c>
      <c r="CU25" s="11"/>
      <c r="CV25" s="11">
        <f>VLOOKUP(CV4,[1]Hárok1!$AO$9:$AP$40,2,0)</f>
        <v>42.766200000000005</v>
      </c>
      <c r="CW25" s="11">
        <f>VLOOKUP(CW4,[1]Hárok1!$AO$9:$AP$40,2,0)</f>
        <v>2.2402000000000002</v>
      </c>
      <c r="CX25" s="11"/>
      <c r="CY25" s="11">
        <f>VLOOKUP(CY4,[1]Hárok1!$AO$9:$AP$40,2,0)</f>
        <v>42.2</v>
      </c>
      <c r="CZ25" s="11"/>
      <c r="DA25" s="11"/>
      <c r="DB25" s="11">
        <f>VLOOKUP(DB4,[1]Hárok1!$AO$9:$AP$40,2,0)</f>
        <v>196.03</v>
      </c>
      <c r="DC25" s="11">
        <f>VLOOKUP(DC4,[1]Hárok1!$AO$9:$AP$40,2,0)</f>
        <v>251</v>
      </c>
      <c r="DD25" s="11"/>
      <c r="DE25" s="11"/>
      <c r="DF25" s="11"/>
      <c r="DG25" s="11"/>
      <c r="DH25" s="11"/>
      <c r="DI25" s="11">
        <f>VLOOKUP(DI4,[1]Hárok1!$AO$9:$AP$40,2,0)</f>
        <v>352.2600000000001</v>
      </c>
      <c r="DJ25" s="11"/>
      <c r="DK25" s="11"/>
      <c r="DL25" s="11">
        <f>VLOOKUP(DL4,[1]Hárok1!$AO$9:$AP$40,2,0)</f>
        <v>57.629999999999995</v>
      </c>
      <c r="DM25" s="11"/>
      <c r="DN25" s="11"/>
      <c r="DO25" s="11"/>
      <c r="DP25" s="11">
        <f>VLOOKUP(DP4,[1]Hárok1!$AO$9:$AP$40,2,0)</f>
        <v>48.98</v>
      </c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</row>
    <row r="26" spans="3:163" x14ac:dyDescent="0.25">
      <c r="C26" s="4" t="s">
        <v>21</v>
      </c>
      <c r="D26" s="6">
        <f t="shared" si="0"/>
        <v>487.57600000000002</v>
      </c>
      <c r="E26" s="11"/>
      <c r="F26" s="11"/>
      <c r="G26" s="11"/>
      <c r="H26" s="11">
        <f>VLOOKUP(H4,[1]Hárok1!$AQ$9:$AR$35,2,0)</f>
        <v>1.8000000000000002E-2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>
        <v>22.04</v>
      </c>
      <c r="AC26" s="11"/>
      <c r="AD26" s="11">
        <f>VLOOKUP(AD4,[1]Hárok1!$AQ$9:$AR$35,2,0)</f>
        <v>23.52</v>
      </c>
      <c r="AE26" s="11"/>
      <c r="AF26" s="11"/>
      <c r="AG26" s="11"/>
      <c r="AH26" s="11"/>
      <c r="AI26" s="11"/>
      <c r="AJ26" s="11"/>
      <c r="AK26" s="11"/>
      <c r="AL26" s="11"/>
      <c r="AM26" s="11"/>
      <c r="AN26" s="11">
        <f>VLOOKUP(AN4,[1]Hárok1!$AQ$9:$AR$35,2,0)</f>
        <v>10.73</v>
      </c>
      <c r="AO26" s="11">
        <f>VLOOKUP(AO4,[1]Hárok1!$AQ$9:$AR$35,2,0)</f>
        <v>0.40910399999999991</v>
      </c>
      <c r="AP26" s="11">
        <f>VLOOKUP(AP4,[1]Hárok1!$AQ$9:$AR$35,2,0)</f>
        <v>0.02</v>
      </c>
      <c r="AQ26" s="11"/>
      <c r="AR26" s="11"/>
      <c r="AS26" s="11"/>
      <c r="AT26" s="11"/>
      <c r="AU26" s="54">
        <f>VLOOKUP(AU4,[1]Hárok1!$AQ$9:$AR$35,2,0)</f>
        <v>0.28499999999999998</v>
      </c>
      <c r="AV26" s="11"/>
      <c r="AW26" s="11"/>
      <c r="AX26" s="11"/>
      <c r="AY26" s="11"/>
      <c r="AZ26" s="11"/>
      <c r="BA26" s="11"/>
      <c r="BB26" s="11">
        <f>VLOOKUP(BB4,[1]Hárok1!$AQ$9:$AR$35,2,0)</f>
        <v>2.02</v>
      </c>
      <c r="BC26" s="11"/>
      <c r="BD26" s="11"/>
      <c r="BE26" s="11">
        <f>VLOOKUP(BE4,[1]Hárok1!$AQ$9:$AR$35,2,0)</f>
        <v>6.5000000000000002E-2</v>
      </c>
      <c r="BF26" s="11"/>
      <c r="BG26" s="11"/>
      <c r="BH26" s="11">
        <f>VLOOKUP(BH4,[1]Hárok1!$AQ$9:$AR$35,2,0)</f>
        <v>0.16600000000000001</v>
      </c>
      <c r="BI26" s="11">
        <f>VLOOKUP(BI4,[1]Hárok1!$AQ$9:$AR$35,2,0)</f>
        <v>1E-3</v>
      </c>
      <c r="BJ26" s="11"/>
      <c r="BK26" s="11">
        <f>VLOOKUP(BK4,[1]Hárok1!$AQ$9:$AR$35,2,0)</f>
        <v>1.48</v>
      </c>
      <c r="BL26" s="11"/>
      <c r="BM26" s="11"/>
      <c r="BN26" s="11"/>
      <c r="BO26" s="11"/>
      <c r="BP26" s="11">
        <f>VLOOKUP(BP4,[1]Hárok1!$AQ$9:$AR$35,2,0)</f>
        <v>0.111</v>
      </c>
      <c r="BQ26" s="11"/>
      <c r="BR26" s="11"/>
      <c r="BS26" s="11"/>
      <c r="BT26" s="11"/>
      <c r="BU26" s="11"/>
      <c r="BV26" s="11"/>
      <c r="BW26" s="11">
        <f>VLOOKUP(BW4,[1]Hárok1!$AQ$9:$AR$35,2,0)</f>
        <v>1.0999999999999999E-2</v>
      </c>
      <c r="BX26" s="11">
        <f>VLOOKUP(BX4,[1]Hárok1!$AQ$9:$AR$35,2,0)</f>
        <v>0.495</v>
      </c>
      <c r="BY26" s="11">
        <f>VLOOKUP(BY4,[1]Hárok1!$AQ$9:$AR$35,2,0)</f>
        <v>0.51</v>
      </c>
      <c r="BZ26" s="11">
        <f>VLOOKUP(BZ4,[1]Hárok1!$AQ$9:$AR$35,2,0)</f>
        <v>1E-3</v>
      </c>
      <c r="CA26" s="11">
        <f>VLOOKUP(CA4,[1]Hárok1!$AQ$9:$AR$35,2,0)</f>
        <v>2E-3</v>
      </c>
      <c r="CB26" s="11"/>
      <c r="CC26" s="11"/>
      <c r="CD26" s="11"/>
      <c r="CE26" s="11"/>
      <c r="CF26" s="11">
        <f>VLOOKUP(CF4,[1]Hárok1!$AQ$9:$AR$35,2,0)</f>
        <v>1.171</v>
      </c>
      <c r="CG26" s="11"/>
      <c r="CH26" s="11"/>
      <c r="CI26" s="11"/>
      <c r="CJ26" s="11"/>
      <c r="CK26" s="11"/>
      <c r="CL26" s="11"/>
      <c r="CM26" s="11">
        <f>VLOOKUP(CM4,[1]Hárok1!$AQ$9:$AR$35,2,0)</f>
        <v>1.6099999999999999</v>
      </c>
      <c r="CN26" s="11"/>
      <c r="CO26" s="11"/>
      <c r="CP26" s="11"/>
      <c r="CQ26" s="11"/>
      <c r="CR26" s="11"/>
      <c r="CS26" s="11"/>
      <c r="CT26" s="11"/>
      <c r="CU26" s="11">
        <f>VLOOKUP(CU4,[1]Hárok1!$AQ$9:$AR$35,2,0)</f>
        <v>21.22</v>
      </c>
      <c r="CV26" s="11">
        <f>VLOOKUP(CV4,[1]Hárok1!$AQ$9:$AR$35,2,0)</f>
        <v>17.608517999999993</v>
      </c>
      <c r="CW26" s="11">
        <f>VLOOKUP(CW4,[1]Hárok1!$AQ$9:$AR$35,2,0)</f>
        <v>0.92237799999999981</v>
      </c>
      <c r="CX26" s="11"/>
      <c r="CY26" s="11"/>
      <c r="CZ26" s="11"/>
      <c r="DA26" s="11"/>
      <c r="DB26" s="11">
        <f>VLOOKUP(DB4,[1]Hárok1!$AQ$9:$AR$35,2,0)</f>
        <v>158.53000000000003</v>
      </c>
      <c r="DC26" s="11"/>
      <c r="DD26" s="11"/>
      <c r="DE26" s="11"/>
      <c r="DF26" s="11"/>
      <c r="DG26" s="11"/>
      <c r="DH26" s="11"/>
      <c r="DI26" s="11">
        <f>VLOOKUP(DI4,[1]Hárok1!$AQ$9:$AR$35,2,0)</f>
        <v>167.51</v>
      </c>
      <c r="DJ26" s="11"/>
      <c r="DK26" s="11"/>
      <c r="DL26" s="11">
        <f>VLOOKUP(DL4,[1]Hárok1!$AQ$9:$AR$35,2,0)</f>
        <v>19.43</v>
      </c>
      <c r="DM26" s="11"/>
      <c r="DN26" s="11"/>
      <c r="DO26" s="11"/>
      <c r="DP26" s="11">
        <f>VLOOKUP(DP4,[1]Hárok1!$AQ$9:$AR$35,2,0)</f>
        <v>37.69</v>
      </c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</row>
    <row r="27" spans="3:163" x14ac:dyDescent="0.25">
      <c r="C27" s="4" t="s">
        <v>22</v>
      </c>
      <c r="D27" s="6">
        <f t="shared" si="0"/>
        <v>336.97299999999996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>
        <f>VLOOKUP(AD4,[1]Hárok1!$AS$9:$AT$31,2,0)</f>
        <v>11.05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>
        <f>VLOOKUP(AN4,[1]Hárok1!$AS$9:$AT$31,2,0)</f>
        <v>11.84</v>
      </c>
      <c r="AO27" s="11">
        <f>VLOOKUP(AO4,[1]Hárok1!$AS$9:$AT$31,2,0)</f>
        <v>0.35099999999999992</v>
      </c>
      <c r="AP27" s="11">
        <f>VLOOKUP(AP4,[1]Hárok1!$AS$9:$AT$31,2,0)</f>
        <v>0.11600000000000001</v>
      </c>
      <c r="AQ27" s="11"/>
      <c r="AR27" s="11"/>
      <c r="AS27" s="11"/>
      <c r="AT27" s="11"/>
      <c r="AU27" s="11"/>
      <c r="AV27" s="11"/>
      <c r="AW27" s="11"/>
      <c r="AX27" s="11"/>
      <c r="AY27" s="54">
        <f>VLOOKUP(AY4,[1]Hárok1!$AS$9:$AT$31,2,0)</f>
        <v>0.23899999999999999</v>
      </c>
      <c r="AZ27" s="11"/>
      <c r="BA27" s="11">
        <f>VLOOKUP(BA4,[1]Hárok1!$AS$9:$AT$31,2,0)</f>
        <v>1.601</v>
      </c>
      <c r="BB27" s="11"/>
      <c r="BC27" s="11"/>
      <c r="BD27" s="11"/>
      <c r="BE27" s="11"/>
      <c r="BF27" s="11"/>
      <c r="BG27" s="11"/>
      <c r="BH27" s="11">
        <f>VLOOKUP(BH4,[1]Hárok1!$AS$9:$AT$31,2,0)</f>
        <v>0.06</v>
      </c>
      <c r="BI27" s="11"/>
      <c r="BJ27" s="11"/>
      <c r="BK27" s="11">
        <f>VLOOKUP(BK4,[1]Hárok1!$AS$9:$AT$31,2,0)</f>
        <v>0.497</v>
      </c>
      <c r="BL27" s="11"/>
      <c r="BM27" s="11"/>
      <c r="BN27" s="11"/>
      <c r="BO27" s="11"/>
      <c r="BP27" s="11">
        <f>VLOOKUP(BP4,[1]Hárok1!$AS$9:$AT$31,2,0)</f>
        <v>0.24000000000000002</v>
      </c>
      <c r="BQ27" s="11"/>
      <c r="BR27" s="11"/>
      <c r="BS27" s="11"/>
      <c r="BT27" s="11"/>
      <c r="BU27" s="11"/>
      <c r="BV27" s="11"/>
      <c r="BW27" s="11">
        <f>VLOOKUP(BW4,[1]Hárok1!$AS$9:$AT$31,2,0)</f>
        <v>0.14000000000000001</v>
      </c>
      <c r="BX27" s="11">
        <f>VLOOKUP(BX4,[1]Hárok1!$AS$9:$AT$31,2,0)</f>
        <v>9.8000000000000004E-2</v>
      </c>
      <c r="BY27" s="11">
        <f>VLOOKUP(BY4,[1]Hárok1!$AS$9:$AT$31,2,0)</f>
        <v>0.11</v>
      </c>
      <c r="BZ27" s="11">
        <f>VLOOKUP(BZ4,[1]Hárok1!$AS$9:$AT$31,2,0)</f>
        <v>7.0000000000000001E-3</v>
      </c>
      <c r="CA27" s="11">
        <f>VLOOKUP(CA4,[1]Hárok1!$AS$9:$AT$31,2,0)</f>
        <v>2E-3</v>
      </c>
      <c r="CB27" s="11"/>
      <c r="CC27" s="11"/>
      <c r="CD27" s="11"/>
      <c r="CE27" s="11"/>
      <c r="CF27" s="11">
        <f>VLOOKUP(CF4,[1]Hárok1!$AS$9:$AT$31,2,0)</f>
        <v>0.52800000000000002</v>
      </c>
      <c r="CG27" s="11"/>
      <c r="CH27" s="11"/>
      <c r="CI27" s="11"/>
      <c r="CJ27" s="11"/>
      <c r="CK27" s="11"/>
      <c r="CL27" s="11"/>
      <c r="CM27" s="11">
        <f>VLOOKUP(CM4,[1]Hárok1!$AS$9:$AT$31,2,0)</f>
        <v>0.85499999999999998</v>
      </c>
      <c r="CN27" s="11"/>
      <c r="CO27" s="11"/>
      <c r="CP27" s="11"/>
      <c r="CQ27" s="11"/>
      <c r="CR27" s="11"/>
      <c r="CS27" s="11"/>
      <c r="CT27" s="11">
        <f>VLOOKUP(CT4,[1]Hárok1!$AS$9:$AT$31,2,0)</f>
        <v>10.02</v>
      </c>
      <c r="CU27" s="11"/>
      <c r="CV27" s="11">
        <f>VLOOKUP(CV4,[1]Hárok1!$AS$9:$AT$31,2,0)</f>
        <v>15.107624999999995</v>
      </c>
      <c r="CW27" s="11">
        <f>VLOOKUP(CW4,[1]Hárok1!$AS$9:$AT$31,2,0)</f>
        <v>0.79137499999999994</v>
      </c>
      <c r="CX27" s="11"/>
      <c r="CY27" s="11"/>
      <c r="CZ27" s="11"/>
      <c r="DA27" s="11"/>
      <c r="DB27" s="11">
        <f>VLOOKUP(DB4,[1]Hárok1!$AS$9:$AT$31,2,0)</f>
        <v>138.46</v>
      </c>
      <c r="DC27" s="11"/>
      <c r="DD27" s="11"/>
      <c r="DE27" s="11"/>
      <c r="DF27" s="11"/>
      <c r="DG27" s="11"/>
      <c r="DH27" s="11"/>
      <c r="DI27" s="11">
        <f>VLOOKUP(DI4,[1]Hárok1!$AS$9:$AT$31,2,0)</f>
        <v>70.859999999999985</v>
      </c>
      <c r="DJ27" s="11"/>
      <c r="DK27" s="11"/>
      <c r="DL27" s="11">
        <f>VLOOKUP(DL4,[1]Hárok1!$AS$9:$AT$31,2,0)</f>
        <v>40.409999999999997</v>
      </c>
      <c r="DM27" s="11"/>
      <c r="DN27" s="11"/>
      <c r="DO27" s="11"/>
      <c r="DP27" s="11">
        <f>VLOOKUP(DP4,[1]Hárok1!$AS$9:$AT$31,2,0)</f>
        <v>33.590000000000003</v>
      </c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</row>
    <row r="28" spans="3:163" x14ac:dyDescent="0.25">
      <c r="C28" s="4" t="s">
        <v>23</v>
      </c>
      <c r="D28" s="6">
        <f t="shared" si="0"/>
        <v>585.19399999999996</v>
      </c>
      <c r="E28" s="11"/>
      <c r="F28" s="11"/>
      <c r="G28" s="11"/>
      <c r="H28" s="11">
        <f>VLOOKUP(H4,[1]Hárok1!$AU$9:$AV$32,2,0)</f>
        <v>2.1999999999999999E-2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>
        <f>VLOOKUP(AD4,[1]Hárok1!$AU$9:$AV$32,2,0)</f>
        <v>44.32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>
        <f>VLOOKUP(AN4,[1]Hárok1!$AU$9:$AV$32,2,0)</f>
        <v>14.03</v>
      </c>
      <c r="AO28" s="11">
        <f>VLOOKUP(AO4,[1]Hárok1!$AU$9:$AV$32,2,0)</f>
        <v>0.83548800000000001</v>
      </c>
      <c r="AP28" s="11">
        <f>VLOOKUP(AP4,[1]Hárok1!$AU$9:$AV$32,2,0)</f>
        <v>7.7000000000000013E-2</v>
      </c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>
        <f>VLOOKUP(BB4,[1]Hárok1!$AU$9:$AV$32,2,0)</f>
        <v>1.63</v>
      </c>
      <c r="BC28" s="11"/>
      <c r="BD28" s="11"/>
      <c r="BE28" s="11">
        <f>VLOOKUP(BE4,[1]Hárok1!$AU$9:$AV$32,2,0)</f>
        <v>2.7E-2</v>
      </c>
      <c r="BF28" s="11">
        <f>VLOOKUP(BF4,[1]Hárok1!$AU$9:$AV$32,2,0)</f>
        <v>2E-3</v>
      </c>
      <c r="BG28" s="11"/>
      <c r="BH28" s="11">
        <f>VLOOKUP(BH4,[1]Hárok1!$AU$9:$AV$32,2,0)</f>
        <v>7.1999999999999995E-2</v>
      </c>
      <c r="BI28" s="11">
        <f>VLOOKUP(BI4,[1]Hárok1!$AU$9:$AV$32,2,0)</f>
        <v>4.0000000000000001E-3</v>
      </c>
      <c r="BJ28" s="11"/>
      <c r="BK28" s="11">
        <f>VLOOKUP(BK4,[1]Hárok1!$AU$9:$AV$32,2,0)</f>
        <v>1.6320000000000001</v>
      </c>
      <c r="BL28" s="11"/>
      <c r="BM28" s="11"/>
      <c r="BN28" s="11"/>
      <c r="BO28" s="11"/>
      <c r="BP28" s="11">
        <f>VLOOKUP(BP4,[1]Hárok1!$AU$9:$AV$32,2,0)</f>
        <v>5.1000000000000004E-2</v>
      </c>
      <c r="BQ28" s="11"/>
      <c r="BR28" s="11"/>
      <c r="BS28" s="11"/>
      <c r="BT28" s="11"/>
      <c r="BU28" s="11"/>
      <c r="BV28" s="11"/>
      <c r="BW28" s="11">
        <f>VLOOKUP(BW4,[1]Hárok1!$AU$9:$AV$32,2,0)</f>
        <v>7.3999999999999996E-2</v>
      </c>
      <c r="BX28" s="11">
        <f>VLOOKUP(BX4,[1]Hárok1!$AU$9:$AV$32,2,0)</f>
        <v>0.10500000000000001</v>
      </c>
      <c r="BY28" s="11">
        <f>VLOOKUP(BY4,[1]Hárok1!$AU$9:$AV$32,2,0)</f>
        <v>0.20799999999999999</v>
      </c>
      <c r="BZ28" s="11">
        <f>VLOOKUP(BZ4,[1]Hárok1!$AU$9:$AV$32,2,0)</f>
        <v>1E-3</v>
      </c>
      <c r="CA28" s="11">
        <f>VLOOKUP(CA4,[1]Hárok1!$AU$9:$AV$32,2,0)</f>
        <v>2E-3</v>
      </c>
      <c r="CB28" s="11"/>
      <c r="CC28" s="11"/>
      <c r="CD28" s="11"/>
      <c r="CE28" s="11"/>
      <c r="CF28" s="11">
        <f>VLOOKUP(CF4,[1]Hárok1!$AU$9:$AV$32,2,0)</f>
        <v>1.0669999999999999</v>
      </c>
      <c r="CG28" s="11"/>
      <c r="CH28" s="11"/>
      <c r="CI28" s="11"/>
      <c r="CJ28" s="11"/>
      <c r="CK28" s="11"/>
      <c r="CL28" s="11"/>
      <c r="CM28" s="11">
        <f>VLOOKUP(CM4,[1]Hárok1!$AU$9:$AV$32,2,0)</f>
        <v>2.36</v>
      </c>
      <c r="CN28" s="11"/>
      <c r="CO28" s="11"/>
      <c r="CP28" s="11"/>
      <c r="CQ28" s="11"/>
      <c r="CR28" s="11"/>
      <c r="CS28" s="11"/>
      <c r="CT28" s="11"/>
      <c r="CU28" s="11"/>
      <c r="CV28" s="11">
        <f>VLOOKUP(CV4,[1]Hárok1!$AU$9:$AV$32,2,0)</f>
        <v>35.960796000000002</v>
      </c>
      <c r="CW28" s="11">
        <f>VLOOKUP(CW4,[1]Hárok1!$AU$9:$AV$32,2,0)</f>
        <v>1.8837159999999999</v>
      </c>
      <c r="CX28" s="11"/>
      <c r="CY28" s="11"/>
      <c r="CZ28" s="11"/>
      <c r="DA28" s="11"/>
      <c r="DB28" s="11">
        <f>VLOOKUP(DB4,[1]Hárok1!$AU$9:$AV$32,2,0)</f>
        <v>155.55999999999997</v>
      </c>
      <c r="DC28" s="11"/>
      <c r="DD28" s="11"/>
      <c r="DE28" s="11"/>
      <c r="DF28" s="11"/>
      <c r="DG28" s="11"/>
      <c r="DH28" s="11"/>
      <c r="DI28" s="11"/>
      <c r="DJ28" s="11">
        <f>VLOOKUP(DJ4,[1]Hárok1!$AU$9:$AV$32,2,0)</f>
        <v>297.14999999999998</v>
      </c>
      <c r="DK28" s="11"/>
      <c r="DL28" s="11">
        <f>VLOOKUP(DL4,[1]Hárok1!$AU$9:$AV$32,2,0)</f>
        <v>28.12</v>
      </c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</row>
    <row r="29" spans="3:163" x14ac:dyDescent="0.25">
      <c r="C29" s="4" t="s">
        <v>24</v>
      </c>
      <c r="D29" s="6">
        <f t="shared" si="0"/>
        <v>401.30399999999997</v>
      </c>
      <c r="E29" s="11"/>
      <c r="F29" s="11"/>
      <c r="G29" s="11"/>
      <c r="H29" s="11">
        <f>VLOOKUP(H4,[1]Hárok1!$AW$9:$AX$33,2,0)</f>
        <v>1.0999999999999999E-2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>
        <f>VLOOKUP(AD4,[1]Hárok1!$AW$9:$AX$33,2,0)</f>
        <v>14.15</v>
      </c>
      <c r="AE29" s="11"/>
      <c r="AF29" s="11"/>
      <c r="AG29" s="11"/>
      <c r="AH29" s="11"/>
      <c r="AI29" s="11"/>
      <c r="AJ29" s="11"/>
      <c r="AK29" s="11"/>
      <c r="AL29" s="11"/>
      <c r="AM29" s="11"/>
      <c r="AN29" s="11">
        <f>VLOOKUP(AN4,[1]Hárok1!$AW$9:$AX$33,2,0)</f>
        <v>8.42</v>
      </c>
      <c r="AO29" s="11">
        <f>VLOOKUP(AO4,[1]Hárok1!$AW$9:$AX$33,2,0)</f>
        <v>0.34581600000000007</v>
      </c>
      <c r="AP29" s="11">
        <f>VLOOKUP(AP4,[1]Hárok1!$AW$9:$AX$33,2,0)</f>
        <v>4.5999999999999999E-2</v>
      </c>
      <c r="AQ29" s="11"/>
      <c r="AR29" s="11"/>
      <c r="AS29" s="11"/>
      <c r="AT29" s="11"/>
      <c r="AU29" s="11"/>
      <c r="AV29" s="11"/>
      <c r="AW29" s="11"/>
      <c r="AX29" s="11"/>
      <c r="AY29" s="54">
        <f>VLOOKUP(AY4,[1]Hárok1!$AW$9:$AX$33,2,0)</f>
        <v>0.27900000000000003</v>
      </c>
      <c r="AZ29" s="11"/>
      <c r="BA29" s="11">
        <f>VLOOKUP(BA4,[1]Hárok1!$AW$9:$AX$33,2,0)</f>
        <v>1.413</v>
      </c>
      <c r="BB29" s="11"/>
      <c r="BC29" s="11"/>
      <c r="BD29" s="11"/>
      <c r="BE29" s="11">
        <f>VLOOKUP(BE4,[1]Hárok1!$AW$9:$AX$33,2,0)</f>
        <v>0.06</v>
      </c>
      <c r="BF29" s="11"/>
      <c r="BG29" s="11"/>
      <c r="BH29" s="11">
        <f>VLOOKUP(BH4,[1]Hárok1!$AW$9:$AX$33,2,0)</f>
        <v>0.12</v>
      </c>
      <c r="BI29" s="11">
        <f>VLOOKUP(BI4,[1]Hárok1!$AW$9:$AX$33,2,0)</f>
        <v>3.0000000000000001E-3</v>
      </c>
      <c r="BJ29" s="11"/>
      <c r="BK29" s="11">
        <f>VLOOKUP(BK4,[1]Hárok1!$AW$9:$AX$33,2,0)</f>
        <v>0.59</v>
      </c>
      <c r="BL29" s="11"/>
      <c r="BM29" s="11"/>
      <c r="BN29" s="11"/>
      <c r="BO29" s="11"/>
      <c r="BP29" s="11">
        <f>VLOOKUP(BP4,[1]Hárok1!$AW$9:$AX$33,2,0)</f>
        <v>3.5999999999999997E-2</v>
      </c>
      <c r="BQ29" s="11"/>
      <c r="BR29" s="11"/>
      <c r="BS29" s="11"/>
      <c r="BT29" s="11"/>
      <c r="BU29" s="11"/>
      <c r="BV29" s="11"/>
      <c r="BW29" s="11">
        <f>VLOOKUP(BW4,[1]Hárok1!$AW$9:$AX$33,2,0)</f>
        <v>3.7000000000000005E-2</v>
      </c>
      <c r="BX29" s="11">
        <f>VLOOKUP(BX4,[1]Hárok1!$AW$9:$AX$33,2,0)</f>
        <v>0.14300000000000002</v>
      </c>
      <c r="BY29" s="11">
        <f>VLOOKUP(BY4,[1]Hárok1!$AW$9:$AX$33,2,0)</f>
        <v>8.2000000000000003E-2</v>
      </c>
      <c r="BZ29" s="11">
        <f>VLOOKUP(BZ4,[1]Hárok1!$AW$9:$AX$33,2,0)</f>
        <v>5.0000000000000001E-3</v>
      </c>
      <c r="CA29" s="11">
        <f>VLOOKUP(CA4,[1]Hárok1!$AW$9:$AX$33,2,0)</f>
        <v>1.0999999999999999E-2</v>
      </c>
      <c r="CB29" s="11"/>
      <c r="CC29" s="11"/>
      <c r="CD29" s="11"/>
      <c r="CE29" s="11"/>
      <c r="CF29" s="11">
        <f>VLOOKUP(CF4,[1]Hárok1!$AW$9:$AX$33,2,0)</f>
        <v>0.38999999999999996</v>
      </c>
      <c r="CG29" s="11"/>
      <c r="CH29" s="11"/>
      <c r="CI29" s="11"/>
      <c r="CJ29" s="11"/>
      <c r="CK29" s="11"/>
      <c r="CL29" s="11"/>
      <c r="CM29" s="11">
        <f>VLOOKUP(CM4,[1]Hárok1!$AW$9:$AX$33,2,0)</f>
        <v>0.21800000000000003</v>
      </c>
      <c r="CN29" s="11"/>
      <c r="CO29" s="11"/>
      <c r="CP29" s="11"/>
      <c r="CQ29" s="11"/>
      <c r="CR29" s="11"/>
      <c r="CS29" s="11"/>
      <c r="CT29" s="11"/>
      <c r="CU29" s="11"/>
      <c r="CV29" s="11">
        <f>VLOOKUP(CV4,[1]Hárok1!$AW$9:$AX$33,2,0)</f>
        <v>14.884497000000001</v>
      </c>
      <c r="CW29" s="11">
        <f>VLOOKUP(CW4,[1]Hárok1!$AW$9:$AX$33,2,0)</f>
        <v>0.77968700000000013</v>
      </c>
      <c r="CX29" s="11"/>
      <c r="CY29" s="11"/>
      <c r="CZ29" s="11"/>
      <c r="DA29" s="11"/>
      <c r="DB29" s="11">
        <f>VLOOKUP(DB4,[1]Hárok1!$AW$9:$AX$33,2,0)</f>
        <v>161.63000000000002</v>
      </c>
      <c r="DC29" s="11"/>
      <c r="DD29" s="11"/>
      <c r="DE29" s="11"/>
      <c r="DF29" s="11"/>
      <c r="DG29" s="11"/>
      <c r="DH29" s="11"/>
      <c r="DI29" s="11">
        <f>VLOOKUP(DI4,[1]Hárok1!$AW$9:$AX$33,2,0)</f>
        <v>104.05</v>
      </c>
      <c r="DJ29" s="11"/>
      <c r="DK29" s="11"/>
      <c r="DL29" s="11">
        <f>VLOOKUP(DL4,[1]Hárok1!$AW$9:$AX$33,2,0)</f>
        <v>52.4</v>
      </c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>
        <f>VLOOKUP(EJ4,[1]Hárok1!$AW$9:$AX$33,2,0)</f>
        <v>41.2</v>
      </c>
      <c r="EK29" s="11"/>
      <c r="EL29" s="11"/>
      <c r="EM29" s="11"/>
      <c r="EN29" s="11"/>
      <c r="EO29" s="11"/>
      <c r="EP29" s="11"/>
      <c r="EQ29" s="11"/>
      <c r="ER29" s="11"/>
      <c r="ES29" s="11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</row>
    <row r="30" spans="3:163" x14ac:dyDescent="0.25">
      <c r="C30" s="4" t="s">
        <v>25</v>
      </c>
      <c r="D30" s="6">
        <f t="shared" si="0"/>
        <v>1093.2299999999998</v>
      </c>
      <c r="E30" s="11"/>
      <c r="F30" s="11"/>
      <c r="G30" s="11"/>
      <c r="H30" s="11">
        <f>VLOOKUP(H4,[1]Hárok1!$AY$9:$AZ$33,2,0)</f>
        <v>0.03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>
        <f>VLOOKUP(AD4,[1]Hárok1!$AY$9:$AZ$33,2,0)</f>
        <v>49.53</v>
      </c>
      <c r="AE30" s="11"/>
      <c r="AF30" s="11"/>
      <c r="AG30" s="11"/>
      <c r="AH30" s="11"/>
      <c r="AI30" s="11"/>
      <c r="AJ30" s="11"/>
      <c r="AK30" s="11"/>
      <c r="AL30" s="11"/>
      <c r="AM30" s="11"/>
      <c r="AN30" s="11">
        <f>VLOOKUP(AN4,[1]Hárok1!$AY$9:$AZ$33,2,0)</f>
        <v>26.36</v>
      </c>
      <c r="AO30" s="11">
        <f>VLOOKUP(AO4,[1]Hárok1!$AY$9:$AZ$33,2,0)</f>
        <v>1.2206160000000001</v>
      </c>
      <c r="AP30" s="11">
        <f>VLOOKUP(AP4,[1]Hárok1!$AY$9:$AZ$33,2,0)</f>
        <v>0.13400000000000001</v>
      </c>
      <c r="AQ30" s="11"/>
      <c r="AR30" s="11"/>
      <c r="AS30" s="11"/>
      <c r="AT30" s="54">
        <f>VLOOKUP(AT4,[1]Hárok1!$AY$9:$AZ$33,2,0)</f>
        <v>0.19800000000000001</v>
      </c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>VLOOKUP(BE4,[1]Hárok1!$AY$9:$AZ$33,2,0)</f>
        <v>0.14199999999999999</v>
      </c>
      <c r="BF30" s="11">
        <f>VLOOKUP(BF4,[1]Hárok1!$AY$9:$AZ$33,2,0)</f>
        <v>1E-3</v>
      </c>
      <c r="BG30" s="11"/>
      <c r="BH30" s="11">
        <f>VLOOKUP(BH4,[1]Hárok1!$AY$9:$AZ$33,2,0)</f>
        <v>0.22700000000000001</v>
      </c>
      <c r="BI30" s="11"/>
      <c r="BJ30" s="11"/>
      <c r="BK30" s="11">
        <f>VLOOKUP(BK4,[1]Hárok1!$AY$9:$AZ$33,2,0)</f>
        <v>1.0150000000000001</v>
      </c>
      <c r="BL30" s="11"/>
      <c r="BM30" s="11"/>
      <c r="BN30" s="11"/>
      <c r="BO30" s="11"/>
      <c r="BP30" s="11">
        <f>VLOOKUP(BP4,[1]Hárok1!$AY$9:$AZ$33,2,0)</f>
        <v>0.02</v>
      </c>
      <c r="BQ30" s="11"/>
      <c r="BR30" s="11"/>
      <c r="BS30" s="11"/>
      <c r="BT30" s="11"/>
      <c r="BU30" s="11"/>
      <c r="BV30" s="11"/>
      <c r="BW30" s="11">
        <f>VLOOKUP(BW4,[1]Hárok1!$AY$9:$AZ$33,2,0)</f>
        <v>0.14399999999999999</v>
      </c>
      <c r="BX30" s="11">
        <f>VLOOKUP(BX4,[1]Hárok1!$AY$9:$AZ$33,2,0)</f>
        <v>0.186</v>
      </c>
      <c r="BY30" s="11">
        <f>VLOOKUP(BY4,[1]Hárok1!$AY$9:$AZ$33,2,0)</f>
        <v>0.20899999999999999</v>
      </c>
      <c r="BZ30" s="11">
        <f>VLOOKUP(BZ4,[1]Hárok1!$AY$9:$AZ$33,2,0)</f>
        <v>7.0000000000000001E-3</v>
      </c>
      <c r="CA30" s="11"/>
      <c r="CB30" s="11"/>
      <c r="CC30" s="11"/>
      <c r="CD30" s="11"/>
      <c r="CE30" s="11"/>
      <c r="CF30" s="11">
        <f>VLOOKUP(CF4,[1]Hárok1!$AY$9:$AZ$33,2,0)</f>
        <v>0.64700000000000002</v>
      </c>
      <c r="CG30" s="11"/>
      <c r="CH30" s="11"/>
      <c r="CI30" s="11"/>
      <c r="CJ30" s="11"/>
      <c r="CK30" s="11"/>
      <c r="CL30" s="11"/>
      <c r="CM30" s="11">
        <f>VLOOKUP(CM4,[1]Hárok1!$AY$9:$AZ$33,2,0)</f>
        <v>1.1299999999999999</v>
      </c>
      <c r="CN30" s="11"/>
      <c r="CO30" s="11"/>
      <c r="CP30" s="11"/>
      <c r="CQ30" s="11"/>
      <c r="CR30" s="11"/>
      <c r="CS30" s="11"/>
      <c r="CT30" s="11">
        <f>VLOOKUP(CT4,[1]Hárok1!$AY$9:$AZ$33,2,0)</f>
        <v>49.379999999999995</v>
      </c>
      <c r="CU30" s="11"/>
      <c r="CV30" s="11">
        <f>VLOOKUP(CV4,[1]Hárok1!$AY$9:$AZ$33,2,0)</f>
        <v>52.537346999999997</v>
      </c>
      <c r="CW30" s="11">
        <f>VLOOKUP(CW4,[1]Hárok1!$AY$9:$AZ$33,2,0)</f>
        <v>2.7520370000000001</v>
      </c>
      <c r="CX30" s="11"/>
      <c r="CY30" s="11"/>
      <c r="CZ30" s="11"/>
      <c r="DA30" s="11"/>
      <c r="DB30" s="11">
        <f>VLOOKUP(DB4,[1]Hárok1!$AY$9:$AZ$33,2,0)</f>
        <v>350.20000000000005</v>
      </c>
      <c r="DC30" s="11"/>
      <c r="DD30" s="11"/>
      <c r="DE30" s="11"/>
      <c r="DF30" s="11"/>
      <c r="DG30" s="11"/>
      <c r="DH30" s="11"/>
      <c r="DI30" s="11">
        <f>VLOOKUP(DI4,[1]Hárok1!$AY$9:$AZ$33,2,0)</f>
        <v>402.66</v>
      </c>
      <c r="DJ30" s="11"/>
      <c r="DK30" s="11"/>
      <c r="DL30" s="11">
        <f>VLOOKUP(DL4,[1]Hárok1!$AY$9:$AZ$33,2,0)</f>
        <v>114.37</v>
      </c>
      <c r="DM30" s="11"/>
      <c r="DN30" s="11"/>
      <c r="DO30" s="11"/>
      <c r="DP30" s="11">
        <f>VLOOKUP(DP4,[1]Hárok1!$AY$9:$AZ$33,2,0)</f>
        <v>37.839999999999996</v>
      </c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>
        <f>VLOOKUP(EM4,[1]Hárok1!$AY$9:$AZ$33,2,0)</f>
        <v>2.29</v>
      </c>
      <c r="EN30" s="11"/>
      <c r="EO30" s="11"/>
      <c r="EP30" s="11"/>
      <c r="EQ30" s="11"/>
      <c r="ER30" s="11"/>
      <c r="ES30" s="11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</row>
    <row r="31" spans="3:163" x14ac:dyDescent="0.25">
      <c r="C31" s="4" t="s">
        <v>26</v>
      </c>
      <c r="D31" s="6">
        <f t="shared" si="0"/>
        <v>948.68400000000008</v>
      </c>
      <c r="E31" s="11"/>
      <c r="F31" s="11"/>
      <c r="G31" s="11"/>
      <c r="H31" s="11">
        <f>VLOOKUP(H4,[1]Hárok1!$BA$9:$BB$40,2,0)</f>
        <v>5.7999999999999996E-2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>
        <f>VLOOKUP(U4,[1]Hárok1!$BA$9:$BB$40,2,0)</f>
        <v>54.54</v>
      </c>
      <c r="V31" s="11"/>
      <c r="W31" s="11"/>
      <c r="X31" s="11"/>
      <c r="Y31" s="11"/>
      <c r="Z31" s="11"/>
      <c r="AA31" s="11"/>
      <c r="AB31" s="11"/>
      <c r="AC31" s="11"/>
      <c r="AD31" s="11">
        <f>VLOOKUP(AD4,[1]Hárok1!$BA$9:$BB$40,2,0)</f>
        <v>31.889999999999993</v>
      </c>
      <c r="AE31" s="54">
        <f>VLOOKUP(AE4,[1]Hárok1!$BA$9:$BB$40,2,0)</f>
        <v>12.38</v>
      </c>
      <c r="AF31" s="11"/>
      <c r="AG31" s="11"/>
      <c r="AH31" s="11"/>
      <c r="AI31" s="11"/>
      <c r="AJ31" s="11"/>
      <c r="AK31" s="11"/>
      <c r="AL31" s="11"/>
      <c r="AM31" s="11"/>
      <c r="AN31" s="11">
        <f>VLOOKUP(AN4,[1]Hárok1!$BA$9:$BB$40,2,0)</f>
        <v>23.900000000000002</v>
      </c>
      <c r="AO31" s="11">
        <f>VLOOKUP(AO4,[1]Hárok1!$BA$9:$BB$40,2,0)</f>
        <v>0.94672800000000035</v>
      </c>
      <c r="AP31" s="11">
        <f>VLOOKUP(AP4,[1]Hárok1!$BA$9:$BB$40,2,0)</f>
        <v>0.23</v>
      </c>
      <c r="AQ31" s="11"/>
      <c r="AR31" s="54">
        <f>VLOOKUP(AR4,[1]Hárok1!$BA$9:$BB$40,2,0)</f>
        <v>2.3149999999999999</v>
      </c>
      <c r="AS31" s="11"/>
      <c r="AT31" s="11"/>
      <c r="AU31" s="11"/>
      <c r="AV31" s="11"/>
      <c r="AW31" s="11"/>
      <c r="AX31" s="11"/>
      <c r="AY31" s="11"/>
      <c r="AZ31" s="11"/>
      <c r="BA31" s="11">
        <f>VLOOKUP(BA4,[1]Hárok1!$BA$9:$BB$40,2,0)</f>
        <v>4.3410000000000002</v>
      </c>
      <c r="BB31" s="11"/>
      <c r="BC31" s="11"/>
      <c r="BD31" s="11"/>
      <c r="BE31" s="11">
        <f>VLOOKUP(BE4,[1]Hárok1!$BA$9:$BB$40,2,0)</f>
        <v>6.0000000000000005E-2</v>
      </c>
      <c r="BF31" s="11"/>
      <c r="BG31" s="11"/>
      <c r="BH31" s="11">
        <f>VLOOKUP(BH4,[1]Hárok1!$BA$9:$BB$40,2,0)</f>
        <v>0.187</v>
      </c>
      <c r="BI31" s="11">
        <f>VLOOKUP(BI4,[1]Hárok1!$BA$9:$BB$40,2,0)</f>
        <v>5.1999999999999998E-2</v>
      </c>
      <c r="BJ31" s="11"/>
      <c r="BK31" s="11">
        <f>VLOOKUP(BK4,[1]Hárok1!$BA$9:$BB$40,2,0)</f>
        <v>1.964</v>
      </c>
      <c r="BL31" s="11"/>
      <c r="BM31" s="11"/>
      <c r="BN31" s="11"/>
      <c r="BO31" s="11">
        <f>VLOOKUP(BO4,[1]Hárok1!$BA$9:$BB$40,2,0)</f>
        <v>0.85</v>
      </c>
      <c r="BP31" s="11">
        <f>VLOOKUP(BP4,[1]Hárok1!$BA$9:$BB$40,2,0)</f>
        <v>0.126</v>
      </c>
      <c r="BQ31" s="11"/>
      <c r="BR31" s="11"/>
      <c r="BS31" s="11"/>
      <c r="BT31" s="11"/>
      <c r="BU31" s="11"/>
      <c r="BV31" s="11"/>
      <c r="BW31" s="11">
        <f>VLOOKUP(BW4,[1]Hárok1!$BA$9:$BB$40,2,0)</f>
        <v>0.13999999999999999</v>
      </c>
      <c r="BX31" s="11">
        <f>VLOOKUP(BX4,[1]Hárok1!$BA$9:$BB$40,2,0)</f>
        <v>0.51500000000000001</v>
      </c>
      <c r="BY31" s="11">
        <f>VLOOKUP(BY4,[1]Hárok1!$BA$9:$BB$40,2,0)</f>
        <v>0.62</v>
      </c>
      <c r="BZ31" s="11">
        <f>VLOOKUP(BZ4,[1]Hárok1!$BA$9:$BB$40,2,0)</f>
        <v>3.3000000000000002E-2</v>
      </c>
      <c r="CA31" s="11">
        <f>VLOOKUP(CA4,[1]Hárok1!$BA$9:$BB$40,2,0)</f>
        <v>9.7000000000000003E-2</v>
      </c>
      <c r="CB31" s="11"/>
      <c r="CC31" s="11"/>
      <c r="CD31" s="11"/>
      <c r="CE31" s="11"/>
      <c r="CF31" s="11">
        <f>VLOOKUP(CF4,[1]Hárok1!$BA$9:$BB$40,2,0)</f>
        <v>1.58</v>
      </c>
      <c r="CG31" s="11"/>
      <c r="CH31" s="11"/>
      <c r="CI31" s="11"/>
      <c r="CJ31" s="11"/>
      <c r="CK31" s="11"/>
      <c r="CL31" s="11">
        <f>VLOOKUP(CL4,[1]Hárok1!$BA$9:$BB$40,2,0)</f>
        <v>0.5</v>
      </c>
      <c r="CM31" s="11">
        <f>VLOOKUP(CM4,[1]Hárok1!$BA$9:$BB$40,2,0)</f>
        <v>1.8360000000000001</v>
      </c>
      <c r="CN31" s="11"/>
      <c r="CO31" s="11"/>
      <c r="CP31" s="11"/>
      <c r="CQ31" s="11"/>
      <c r="CR31" s="11"/>
      <c r="CS31" s="11">
        <f>VLOOKUP(CS4,[1]Hárok1!$BA$9:$BB$40,2,0)</f>
        <v>1.1399999999999999</v>
      </c>
      <c r="CT31" s="11">
        <f>VLOOKUP(CT4,[1]Hárok1!$BA$9:$BB$40,2,0)</f>
        <v>29.659999999999997</v>
      </c>
      <c r="CU31" s="11"/>
      <c r="CV31" s="11">
        <f>VLOOKUP(CV4,[1]Hárok1!$BA$9:$BB$40,2,0)</f>
        <v>40.748751000000013</v>
      </c>
      <c r="CW31" s="11">
        <f>VLOOKUP(CW4,[1]Hárok1!$BA$9:$BB$40,2,0)</f>
        <v>2.1345210000000008</v>
      </c>
      <c r="CX31" s="11"/>
      <c r="CY31" s="11"/>
      <c r="CZ31" s="11"/>
      <c r="DA31" s="11"/>
      <c r="DB31" s="11">
        <f>VLOOKUP(DB4,[1]Hárok1!$BA$9:$BB$40,2,0)</f>
        <v>322.02000000000004</v>
      </c>
      <c r="DC31" s="11"/>
      <c r="DD31" s="11"/>
      <c r="DE31" s="11"/>
      <c r="DF31" s="11">
        <f>VLOOKUP(DF4,[1]Hárok1!$BA$9:$BB$40,2,0)</f>
        <v>78</v>
      </c>
      <c r="DG31" s="11"/>
      <c r="DH31" s="11"/>
      <c r="DI31" s="11">
        <f>VLOOKUP(DI4,[1]Hárok1!$BA$9:$BB$40,2,0)</f>
        <v>291.92</v>
      </c>
      <c r="DJ31" s="11"/>
      <c r="DK31" s="11"/>
      <c r="DL31" s="11">
        <f>VLOOKUP(DL4,[1]Hárok1!$BA$9:$BB$40,2,0)</f>
        <v>33.9</v>
      </c>
      <c r="DM31" s="11"/>
      <c r="DN31" s="11"/>
      <c r="DO31" s="11"/>
      <c r="DP31" s="11">
        <f>VLOOKUP(DP4,[1]Hárok1!$BA$9:$BB$40,2,0)</f>
        <v>10</v>
      </c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</row>
    <row r="32" spans="3:163" x14ac:dyDescent="0.25">
      <c r="C32" s="4" t="s">
        <v>27</v>
      </c>
      <c r="D32" s="6">
        <f t="shared" si="0"/>
        <v>101.67199999999998</v>
      </c>
      <c r="E32" s="11"/>
      <c r="F32" s="11"/>
      <c r="G32" s="11"/>
      <c r="H32" s="11">
        <f>VLOOKUP(H4,[1]Hárok1!$BC$9:$BD$28,2,0)</f>
        <v>1.2999999999999999E-2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>
        <f>VLOOKUP(AD4,[1]Hárok1!$BC$9:$BD$28,2,0)</f>
        <v>4.55</v>
      </c>
      <c r="AE32" s="11"/>
      <c r="AF32" s="11"/>
      <c r="AG32" s="11"/>
      <c r="AH32" s="11"/>
      <c r="AI32" s="11"/>
      <c r="AJ32" s="11"/>
      <c r="AK32" s="11"/>
      <c r="AL32" s="11"/>
      <c r="AM32" s="11"/>
      <c r="AN32" s="11">
        <f>VLOOKUP(AN4,[1]Hárok1!$BC$9:$BD$28,2,0)</f>
        <v>2.35</v>
      </c>
      <c r="AO32" s="11">
        <f>VLOOKUP(AO4,[1]Hárok1!$BC$9:$BD$28,2,0)</f>
        <v>0.10627200000000001</v>
      </c>
      <c r="AP32" s="11">
        <f>VLOOKUP(AP4,[1]Hárok1!$BC$9:$BD$28,2,0)</f>
        <v>7.1000000000000008E-2</v>
      </c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>
        <f>VLOOKUP(BE4,[1]Hárok1!$BC$9:$BD$28,2,0)</f>
        <v>4.4999999999999998E-2</v>
      </c>
      <c r="BF32" s="11"/>
      <c r="BG32" s="11"/>
      <c r="BH32" s="11">
        <f>VLOOKUP(BH4,[1]Hárok1!$BC$9:$BD$28,2,0)</f>
        <v>4.5999999999999999E-2</v>
      </c>
      <c r="BI32" s="11"/>
      <c r="BJ32" s="11"/>
      <c r="BK32" s="11">
        <f>VLOOKUP(BK4,[1]Hárok1!$BC$9:$BD$28,2,0)</f>
        <v>0.16</v>
      </c>
      <c r="BL32" s="11"/>
      <c r="BM32" s="11"/>
      <c r="BN32" s="11"/>
      <c r="BO32" s="11"/>
      <c r="BP32" s="11">
        <f>VLOOKUP(BP4,[1]Hárok1!$BC$9:$BD$28,2,0)</f>
        <v>0.02</v>
      </c>
      <c r="BQ32" s="11"/>
      <c r="BR32" s="11"/>
      <c r="BS32" s="11"/>
      <c r="BT32" s="11"/>
      <c r="BU32" s="11"/>
      <c r="BV32" s="11"/>
      <c r="BW32" s="11">
        <f>VLOOKUP(BW4,[1]Hárok1!$BC$9:$BD$28,2,0)</f>
        <v>0.06</v>
      </c>
      <c r="BX32" s="11">
        <f>VLOOKUP(BX4,[1]Hárok1!$BC$9:$BD$28,2,0)</f>
        <v>0.253</v>
      </c>
      <c r="BY32" s="11">
        <f>VLOOKUP(BY4,[1]Hárok1!$BC$9:$BD$28,2,0)</f>
        <v>0.09</v>
      </c>
      <c r="BZ32" s="11"/>
      <c r="CA32" s="11">
        <f>VLOOKUP(CA4,[1]Hárok1!$BC$9:$BD$28,2,0)</f>
        <v>5.0000000000000001E-3</v>
      </c>
      <c r="CB32" s="11"/>
      <c r="CC32" s="11"/>
      <c r="CD32" s="11"/>
      <c r="CE32" s="11"/>
      <c r="CF32" s="11">
        <f>VLOOKUP(CF4,[1]Hárok1!$BC$9:$BD$28,2,0)</f>
        <v>0.17199999999999999</v>
      </c>
      <c r="CG32" s="11"/>
      <c r="CH32" s="11"/>
      <c r="CI32" s="11"/>
      <c r="CJ32" s="11"/>
      <c r="CK32" s="11"/>
      <c r="CL32" s="11"/>
      <c r="CM32" s="11">
        <f>VLOOKUP(CM4,[1]Hárok1!$BC$9:$BD$28,2,0)</f>
        <v>0.25700000000000001</v>
      </c>
      <c r="CN32" s="11"/>
      <c r="CO32" s="11"/>
      <c r="CP32" s="11"/>
      <c r="CQ32" s="11"/>
      <c r="CR32" s="11"/>
      <c r="CS32" s="11"/>
      <c r="CT32" s="11"/>
      <c r="CU32" s="11"/>
      <c r="CV32" s="11">
        <f>VLOOKUP(CV4,[1]Hárok1!$BC$9:$BD$28,2,0)</f>
        <v>4.5741240000000003</v>
      </c>
      <c r="CW32" s="11">
        <f>VLOOKUP(CW4,[1]Hárok1!$BC$9:$BD$28,2,0)</f>
        <v>0.23960400000000001</v>
      </c>
      <c r="CX32" s="11"/>
      <c r="CY32" s="11"/>
      <c r="CZ32" s="11"/>
      <c r="DA32" s="11"/>
      <c r="DB32" s="11">
        <f>VLOOKUP(DB4,[1]Hárok1!$BC$9:$BD$28,2,0)</f>
        <v>28.64</v>
      </c>
      <c r="DC32" s="11"/>
      <c r="DD32" s="11"/>
      <c r="DE32" s="11"/>
      <c r="DF32" s="11"/>
      <c r="DG32" s="11"/>
      <c r="DH32" s="11"/>
      <c r="DI32" s="11">
        <f>VLOOKUP(DI4,[1]Hárok1!$BC$9:$BD$28,2,0)</f>
        <v>45.979999999999983</v>
      </c>
      <c r="DJ32" s="11"/>
      <c r="DK32" s="11"/>
      <c r="DL32" s="11">
        <f>VLOOKUP(DL4,[1]Hárok1!$BC$9:$BD$28,2,0)</f>
        <v>14.040000000000001</v>
      </c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</row>
    <row r="33" spans="3:163" x14ac:dyDescent="0.25">
      <c r="C33" s="4" t="s">
        <v>28</v>
      </c>
      <c r="D33" s="6">
        <f t="shared" si="0"/>
        <v>1445.7050999999999</v>
      </c>
      <c r="E33" s="11"/>
      <c r="F33" s="11"/>
      <c r="G33" s="11"/>
      <c r="H33" s="11">
        <f>VLOOKUP(H4,[1]Hárok1!$BE$9:$BF$38,2,0)</f>
        <v>9.8000000000000004E-2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>
        <f>VLOOKUP(AD4,[1]Hárok1!$BE$9:$BF$38,2,0)</f>
        <v>50.43</v>
      </c>
      <c r="AE33" s="11"/>
      <c r="AF33" s="11"/>
      <c r="AG33" s="11"/>
      <c r="AH33" s="11"/>
      <c r="AI33" s="11"/>
      <c r="AJ33" s="11"/>
      <c r="AK33" s="11"/>
      <c r="AL33" s="11"/>
      <c r="AM33" s="11"/>
      <c r="AN33" s="11">
        <f>VLOOKUP(AN4,[1]Hárok1!$BE$9:$BF$38,2,0)</f>
        <v>34</v>
      </c>
      <c r="AO33" s="11">
        <f>VLOOKUP(AO4,[1]Hárok1!$BE$9:$BF$38,2,0)</f>
        <v>1.9396800000000005</v>
      </c>
      <c r="AP33" s="11">
        <f>VLOOKUP(AP4,[1]Hárok1!$BE$9:$BF$38,2,0)</f>
        <v>0.76900000000000002</v>
      </c>
      <c r="AQ33" s="11"/>
      <c r="AR33" s="11"/>
      <c r="AS33" s="11"/>
      <c r="AT33" s="11"/>
      <c r="AU33" s="54">
        <f>VLOOKUP(AU4,[1]Hárok1!$BE$9:$BF$38,2,0)</f>
        <v>0.3175</v>
      </c>
      <c r="AV33" s="11"/>
      <c r="AW33" s="54">
        <f>VLOOKUP(AW4,[1]Hárok1!$BE$9:$BF$38,2,0)</f>
        <v>1.0999999999999999E-2</v>
      </c>
      <c r="AX33" s="11"/>
      <c r="AY33" s="11"/>
      <c r="AZ33" s="11"/>
      <c r="BA33" s="11"/>
      <c r="BB33" s="11">
        <f>VLOOKUP(BB4,[1]Hárok1!$BE$9:$BF$38,2,0)</f>
        <v>9.5</v>
      </c>
      <c r="BC33" s="11"/>
      <c r="BD33" s="11"/>
      <c r="BE33" s="11">
        <f>VLOOKUP(BE4,[1]Hárok1!$BE$9:$BF$38,2,0)</f>
        <v>0.13900000000000001</v>
      </c>
      <c r="BF33" s="11">
        <f>VLOOKUP(BF4,[1]Hárok1!$BE$9:$BF$38,2,0)</f>
        <v>1.0999999999999999E-2</v>
      </c>
      <c r="BG33" s="11"/>
      <c r="BH33" s="11">
        <f>VLOOKUP(BH4,[1]Hárok1!$BE$9:$BF$38,2,0)</f>
        <v>0.20100000000000001</v>
      </c>
      <c r="BI33" s="11">
        <f>VLOOKUP(BI4,[1]Hárok1!$BE$9:$BF$38,2,0)</f>
        <v>3.9000000000000007E-2</v>
      </c>
      <c r="BJ33" s="11"/>
      <c r="BK33" s="11">
        <f>VLOOKUP(BK4,[1]Hárok1!$BE$9:$BF$38,2,0)</f>
        <v>5.25</v>
      </c>
      <c r="BL33" s="11"/>
      <c r="BM33" s="11"/>
      <c r="BN33" s="11"/>
      <c r="BO33" s="11"/>
      <c r="BP33" s="11">
        <f>VLOOKUP(BP4,[1]Hárok1!$BE$9:$BF$38,2,0)</f>
        <v>0.35100000000000009</v>
      </c>
      <c r="BQ33" s="11"/>
      <c r="BR33" s="11"/>
      <c r="BS33" s="11"/>
      <c r="BT33" s="11">
        <f>VLOOKUP(BT4,[1]Hárok1!$BE$9:$BF$38,2,0)</f>
        <v>2.76E-2</v>
      </c>
      <c r="BU33" s="11">
        <f>VLOOKUP(BU4,[1]Hárok1!$BE$9:$BF$38,2,0)</f>
        <v>0.34499999999999997</v>
      </c>
      <c r="BV33" s="11"/>
      <c r="BW33" s="11">
        <f>VLOOKUP(BW4,[1]Hárok1!$BE$9:$BF$38,2,0)</f>
        <v>0.15399999999999997</v>
      </c>
      <c r="BX33" s="11">
        <f>VLOOKUP(BX4,[1]Hárok1!$BE$9:$BF$38,2,0)</f>
        <v>0.70799999999999996</v>
      </c>
      <c r="BY33" s="11">
        <f>VLOOKUP(BY4,[1]Hárok1!$BE$9:$BF$38,2,0)</f>
        <v>2.5090000000000003</v>
      </c>
      <c r="BZ33" s="11">
        <f>VLOOKUP(BZ4,[1]Hárok1!$BE$9:$BF$38,2,0)</f>
        <v>7.0000000000000001E-3</v>
      </c>
      <c r="CA33" s="11">
        <f>VLOOKUP(CA4,[1]Hárok1!$BE$9:$BF$38,2,0)</f>
        <v>3.7000000000000005E-2</v>
      </c>
      <c r="CB33" s="11"/>
      <c r="CC33" s="11"/>
      <c r="CD33" s="11"/>
      <c r="CE33" s="11"/>
      <c r="CF33" s="11">
        <f>VLOOKUP(CF4,[1]Hárok1!$BE$9:$BF$38,2,0)</f>
        <v>3.2410000000000001</v>
      </c>
      <c r="CG33" s="11"/>
      <c r="CH33" s="11"/>
      <c r="CI33" s="11"/>
      <c r="CJ33" s="11"/>
      <c r="CK33" s="11"/>
      <c r="CL33" s="11"/>
      <c r="CM33" s="11">
        <f>VLOOKUP(CM4,[1]Hárok1!$BE$9:$BF$38,2,0)</f>
        <v>5.91</v>
      </c>
      <c r="CN33" s="11"/>
      <c r="CO33" s="11"/>
      <c r="CP33" s="11"/>
      <c r="CQ33" s="11"/>
      <c r="CR33" s="11"/>
      <c r="CS33" s="11"/>
      <c r="CT33" s="11">
        <f>VLOOKUP(CT4,[1]Hárok1!$BE$9:$BF$38,2,0)</f>
        <v>16.66</v>
      </c>
      <c r="CU33" s="11"/>
      <c r="CV33" s="11">
        <f>VLOOKUP(CV4,[1]Hárok1!$BE$9:$BF$38,2,0)</f>
        <v>83.48706</v>
      </c>
      <c r="CW33" s="11">
        <f>VLOOKUP(CW4,[1]Hárok1!$BE$9:$BF$38,2,0)</f>
        <v>4.373260000000001</v>
      </c>
      <c r="CX33" s="11"/>
      <c r="CY33" s="11"/>
      <c r="CZ33" s="11"/>
      <c r="DA33" s="11"/>
      <c r="DB33" s="11">
        <f>VLOOKUP(DB4,[1]Hárok1!$BE$9:$BF$38,2,0)</f>
        <v>434.07999999999981</v>
      </c>
      <c r="DC33" s="11"/>
      <c r="DD33" s="11"/>
      <c r="DE33" s="11"/>
      <c r="DF33" s="11"/>
      <c r="DG33" s="11"/>
      <c r="DH33" s="11"/>
      <c r="DI33" s="11">
        <f>VLOOKUP(DI4,[1]Hárok1!$BE$9:$BF$38,2,0)</f>
        <v>636.44000000000005</v>
      </c>
      <c r="DJ33" s="11"/>
      <c r="DK33" s="11"/>
      <c r="DL33" s="11">
        <f>VLOOKUP(DL4,[1]Hárok1!$BE$9:$BF$38,2,0)</f>
        <v>71.44</v>
      </c>
      <c r="DM33" s="11"/>
      <c r="DN33" s="11"/>
      <c r="DO33" s="11"/>
      <c r="DP33" s="11">
        <f>VLOOKUP(DP4,[1]Hárok1!$BE$9:$BF$38,2,0)</f>
        <v>83.23</v>
      </c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</row>
    <row r="34" spans="3:163" x14ac:dyDescent="0.25">
      <c r="C34" s="4" t="s">
        <v>29</v>
      </c>
      <c r="D34" s="6">
        <f t="shared" si="0"/>
        <v>120.33199999999999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>
        <f>VLOOKUP(AD4,[1]Hárok1!$BG$9:$BH$28,2,0)</f>
        <v>5.99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>
        <f>VLOOKUP(AN4,[1]Hárok1!$BG$9:$BH$28,2,0)</f>
        <v>2.79</v>
      </c>
      <c r="AO34" s="11">
        <f>VLOOKUP(AO4,[1]Hárok1!$BG$9:$BH$28,2,0)</f>
        <v>0.22356000000000001</v>
      </c>
      <c r="AP34" s="11">
        <f>VLOOKUP(AP4,[1]Hárok1!$BG$9:$BH$28,2,0)</f>
        <v>0.08</v>
      </c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>
        <f>VLOOKUP(BB4,[1]Hárok1!$BG$9:$BH$28,2,0)</f>
        <v>1</v>
      </c>
      <c r="BC34" s="11"/>
      <c r="BD34" s="11"/>
      <c r="BE34" s="11">
        <f>VLOOKUP(BE4,[1]Hárok1!$BG$9:$BH$28,2,0)</f>
        <v>0.02</v>
      </c>
      <c r="BF34" s="11"/>
      <c r="BG34" s="11"/>
      <c r="BH34" s="11">
        <f>VLOOKUP(BH4,[1]Hárok1!$BG$9:$BH$28,2,0)</f>
        <v>0.03</v>
      </c>
      <c r="BI34" s="11"/>
      <c r="BJ34" s="11"/>
      <c r="BK34" s="11">
        <f>VLOOKUP(BK4,[1]Hárok1!$BG$9:$BH$28,2,0)</f>
        <v>0.22500000000000001</v>
      </c>
      <c r="BL34" s="11"/>
      <c r="BM34" s="11"/>
      <c r="BN34" s="11"/>
      <c r="BO34" s="11"/>
      <c r="BP34" s="11">
        <f>VLOOKUP(BP4,[1]Hárok1!$BG$9:$BH$28,2,0)</f>
        <v>5.0000000000000001E-3</v>
      </c>
      <c r="BQ34" s="11"/>
      <c r="BR34" s="11"/>
      <c r="BS34" s="11"/>
      <c r="BT34" s="11"/>
      <c r="BU34" s="11"/>
      <c r="BV34" s="11"/>
      <c r="BW34" s="11">
        <f>VLOOKUP(BW4,[1]Hárok1!$BG$9:$BH$28,2,0)</f>
        <v>0.06</v>
      </c>
      <c r="BX34" s="11">
        <f>VLOOKUP(BX4,[1]Hárok1!$BG$9:$BH$28,2,0)</f>
        <v>8.7999999999999995E-2</v>
      </c>
      <c r="BY34" s="11">
        <f>VLOOKUP(BY4,[1]Hárok1!$BG$9:$BH$28,2,0)</f>
        <v>4.3999999999999997E-2</v>
      </c>
      <c r="BZ34" s="11"/>
      <c r="CA34" s="11"/>
      <c r="CB34" s="11"/>
      <c r="CC34" s="11"/>
      <c r="CD34" s="11"/>
      <c r="CE34" s="11"/>
      <c r="CF34" s="11">
        <f>VLOOKUP(CF4,[1]Hárok1!$BG$9:$BH$28,2,0)</f>
        <v>0.13</v>
      </c>
      <c r="CG34" s="11"/>
      <c r="CH34" s="11"/>
      <c r="CI34" s="11"/>
      <c r="CJ34" s="11"/>
      <c r="CK34" s="11"/>
      <c r="CL34" s="11"/>
      <c r="CM34" s="11">
        <f>VLOOKUP(CM4,[1]Hárok1!$BG$9:$BH$28,2,0)</f>
        <v>0.34</v>
      </c>
      <c r="CN34" s="11"/>
      <c r="CO34" s="11"/>
      <c r="CP34" s="11"/>
      <c r="CQ34" s="11"/>
      <c r="CR34" s="11"/>
      <c r="CS34" s="11"/>
      <c r="CT34" s="11"/>
      <c r="CU34" s="11"/>
      <c r="CV34" s="11">
        <f>VLOOKUP(CV4,[1]Hárok1!$BG$9:$BH$28,2,0)</f>
        <v>9.6223949999999991</v>
      </c>
      <c r="CW34" s="11">
        <f>VLOOKUP(CW4,[1]Hárok1!$BG$9:$BH$28,2,0)</f>
        <v>0.50404499999999997</v>
      </c>
      <c r="CX34" s="11"/>
      <c r="CY34" s="11"/>
      <c r="CZ34" s="11"/>
      <c r="DA34" s="11"/>
      <c r="DB34" s="11">
        <f>VLOOKUP(DB4,[1]Hárok1!$BG$9:$BH$28,2,0)</f>
        <v>47.39</v>
      </c>
      <c r="DC34" s="11"/>
      <c r="DD34" s="11"/>
      <c r="DE34" s="11"/>
      <c r="DF34" s="11"/>
      <c r="DG34" s="11"/>
      <c r="DH34" s="11"/>
      <c r="DI34" s="11">
        <f>VLOOKUP(DI4,[1]Hárok1!$BG$9:$BH$28,2,0)</f>
        <v>41.22999999999999</v>
      </c>
      <c r="DJ34" s="11"/>
      <c r="DK34" s="11"/>
      <c r="DL34" s="11">
        <f>VLOOKUP(DL4,[1]Hárok1!$BG$9:$BH$28,2,0)</f>
        <v>3.62</v>
      </c>
      <c r="DM34" s="11"/>
      <c r="DN34" s="11"/>
      <c r="DO34" s="11"/>
      <c r="DP34" s="11">
        <f>VLOOKUP(DP4,[1]Hárok1!$BG$9:$BH$28,2,0)</f>
        <v>6.94</v>
      </c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</row>
    <row r="35" spans="3:163" x14ac:dyDescent="0.25">
      <c r="C35" s="4" t="s">
        <v>30</v>
      </c>
      <c r="D35" s="6">
        <f t="shared" si="0"/>
        <v>294.0129</v>
      </c>
      <c r="E35" s="11"/>
      <c r="F35" s="11"/>
      <c r="G35" s="11"/>
      <c r="H35" s="11">
        <f>VLOOKUP(H4,[1]Hárok1!$BI$9:$BJ$36,2,0)</f>
        <v>0.01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>
        <f>VLOOKUP(AD4,[1]Hárok1!$BI$9:$BJ$36,2,0)</f>
        <v>11.92</v>
      </c>
      <c r="AE35" s="11"/>
      <c r="AF35" s="11">
        <f>VLOOKUP(AF4,[1]Hárok1!$BI$9:$BJ$36,2,0)</f>
        <v>1.0900000000000001</v>
      </c>
      <c r="AG35" s="11"/>
      <c r="AH35" s="11"/>
      <c r="AI35" s="11"/>
      <c r="AJ35" s="11"/>
      <c r="AK35" s="11"/>
      <c r="AL35" s="11"/>
      <c r="AM35" s="11"/>
      <c r="AN35" s="11">
        <f>VLOOKUP(AN4,[1]Hárok1!$BI$9:$BJ$36,2,0)</f>
        <v>4.67</v>
      </c>
      <c r="AO35" s="11">
        <f>VLOOKUP(AO4,[1]Hárok1!$BI$9:$BJ$36,2,0)</f>
        <v>0.24926400000000001</v>
      </c>
      <c r="AP35" s="11">
        <f>VLOOKUP(AP4,[1]Hárok1!$BI$9:$BJ$36,2,0)</f>
        <v>1.7000000000000001E-2</v>
      </c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>
        <f>VLOOKUP(BB4,[1]Hárok1!$BI$9:$BJ$36,2,0)</f>
        <v>1.53</v>
      </c>
      <c r="BC35" s="11"/>
      <c r="BD35" s="11"/>
      <c r="BE35" s="11">
        <f>VLOOKUP(BE4,[1]Hárok1!$BI$9:$BJ$36,2,0)</f>
        <v>1E-3</v>
      </c>
      <c r="BF35" s="11">
        <f>VLOOKUP(BF4,[1]Hárok1!$BI$9:$BJ$36,2,0)</f>
        <v>2E-3</v>
      </c>
      <c r="BG35" s="11"/>
      <c r="BH35" s="11">
        <f>VLOOKUP(BH4,[1]Hárok1!$BI$9:$BJ$36,2,0)</f>
        <v>6.0000000000000001E-3</v>
      </c>
      <c r="BI35" s="11">
        <f>VLOOKUP(BI4,[1]Hárok1!$BI$9:$BJ$36,2,0)</f>
        <v>2E-3</v>
      </c>
      <c r="BJ35" s="11"/>
      <c r="BK35" s="11">
        <f>VLOOKUP(BK4,[1]Hárok1!$BI$9:$BJ$36,2,0)</f>
        <v>0.46</v>
      </c>
      <c r="BL35" s="11"/>
      <c r="BM35" s="11"/>
      <c r="BN35" s="11"/>
      <c r="BO35" s="11"/>
      <c r="BP35" s="11">
        <f>VLOOKUP(BP4,[1]Hárok1!$BI$9:$BJ$36,2,0)</f>
        <v>0.12890000000000001</v>
      </c>
      <c r="BQ35" s="11"/>
      <c r="BR35" s="11"/>
      <c r="BS35" s="11"/>
      <c r="BT35" s="11"/>
      <c r="BU35" s="11"/>
      <c r="BV35" s="11"/>
      <c r="BW35" s="11"/>
      <c r="BX35" s="11">
        <f>VLOOKUP(BX4,[1]Hárok1!$BI$9:$BJ$36,2,0)</f>
        <v>6.8000000000000005E-2</v>
      </c>
      <c r="BY35" s="11">
        <f>VLOOKUP(BY4,[1]Hárok1!$BI$9:$BJ$36,2,0)</f>
        <v>0.35</v>
      </c>
      <c r="BZ35" s="11">
        <f>VLOOKUP(BZ4,[1]Hárok1!$BI$9:$BJ$36,2,0)</f>
        <v>1E-3</v>
      </c>
      <c r="CA35" s="11">
        <f>VLOOKUP(CA4,[1]Hárok1!$BI$9:$BJ$36,2,0)</f>
        <v>2E-3</v>
      </c>
      <c r="CB35" s="11"/>
      <c r="CC35" s="11"/>
      <c r="CD35" s="11"/>
      <c r="CE35" s="11"/>
      <c r="CF35" s="11">
        <f>VLOOKUP(CF4,[1]Hárok1!$BI$9:$BJ$36,2,0)</f>
        <v>0.22699999999999998</v>
      </c>
      <c r="CG35" s="11"/>
      <c r="CH35" s="11"/>
      <c r="CI35" s="11"/>
      <c r="CJ35" s="11"/>
      <c r="CK35" s="11"/>
      <c r="CL35" s="11"/>
      <c r="CM35" s="11">
        <f>VLOOKUP(CM4,[1]Hárok1!$BI$9:$BJ$36,2,0)</f>
        <v>0.57199999999999995</v>
      </c>
      <c r="CN35" s="11"/>
      <c r="CO35" s="11"/>
      <c r="CP35" s="11"/>
      <c r="CQ35" s="11"/>
      <c r="CR35" s="11"/>
      <c r="CS35" s="11"/>
      <c r="CT35" s="11"/>
      <c r="CU35" s="11"/>
      <c r="CV35" s="11">
        <f>VLOOKUP(CV4,[1]Hárok1!$BI$9:$BJ$36,2,0)</f>
        <v>10.728737999999998</v>
      </c>
      <c r="CW35" s="11">
        <f>VLOOKUP(CW4,[1]Hárok1!$BI$9:$BJ$36,2,0)</f>
        <v>0.561998</v>
      </c>
      <c r="CX35" s="11"/>
      <c r="CY35" s="11"/>
      <c r="CZ35" s="11"/>
      <c r="DA35" s="11"/>
      <c r="DB35" s="11">
        <f>VLOOKUP(DB4,[1]Hárok1!$BI$9:$BJ$36,2,0)</f>
        <v>69.47</v>
      </c>
      <c r="DC35" s="11"/>
      <c r="DD35" s="11"/>
      <c r="DE35" s="11"/>
      <c r="DF35" s="11"/>
      <c r="DG35" s="11"/>
      <c r="DH35" s="11"/>
      <c r="DI35" s="11">
        <f>VLOOKUP(DI4,[1]Hárok1!$BI$9:$BJ$36,2,0)</f>
        <v>75.310000000000016</v>
      </c>
      <c r="DJ35" s="11"/>
      <c r="DK35" s="11"/>
      <c r="DL35" s="11">
        <f>VLOOKUP(DL4,[1]Hárok1!$BI$9:$BJ$36,2,0)</f>
        <v>32.659999999999997</v>
      </c>
      <c r="DM35" s="11"/>
      <c r="DN35" s="11"/>
      <c r="DO35" s="11"/>
      <c r="DP35" s="11">
        <f>VLOOKUP(DP4,[1]Hárok1!$BI$9:$BJ$36,2,0)</f>
        <v>13.02</v>
      </c>
      <c r="DQ35" s="11"/>
      <c r="DR35" s="11"/>
      <c r="DS35" s="11"/>
      <c r="DT35" s="11">
        <f>VLOOKUP(DT4,[1]Hárok1!$BI$9:$BJ$36,2,0)</f>
        <v>0.628</v>
      </c>
      <c r="DU35" s="11"/>
      <c r="DV35" s="11"/>
      <c r="DW35" s="11"/>
      <c r="DX35" s="11"/>
      <c r="DY35" s="11"/>
      <c r="DZ35" s="11">
        <f>VLOOKUP(DZ4,[1]Hárok1!$BI$9:$BJ$36,2,0)</f>
        <v>1.4079999999999999</v>
      </c>
      <c r="EA35" s="11"/>
      <c r="EB35" s="11"/>
      <c r="EC35" s="11"/>
      <c r="ED35" s="11"/>
      <c r="EE35" s="11"/>
      <c r="EF35" s="11"/>
      <c r="EG35" s="11"/>
      <c r="EH35" s="11"/>
      <c r="EI35" s="11">
        <f>VLOOKUP(EI4,[1]Hárok1!$BI$9:$BJ$36,2,0)</f>
        <v>68.92</v>
      </c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</row>
    <row r="36" spans="3:163" x14ac:dyDescent="0.25">
      <c r="C36" s="4" t="s">
        <v>31</v>
      </c>
      <c r="D36" s="6">
        <f t="shared" si="0"/>
        <v>2895.9606200000003</v>
      </c>
      <c r="E36" s="11"/>
      <c r="F36" s="11"/>
      <c r="G36" s="11"/>
      <c r="H36" s="11">
        <f>VLOOKUP(H4,[1]Hárok1!$BK$9:$BL$46,2,0)</f>
        <v>1.7000000000000001E-2</v>
      </c>
      <c r="I36" s="11"/>
      <c r="J36" s="11"/>
      <c r="K36" s="11">
        <f>VLOOKUP(K4,[1]Hárok1!$BK$9:$BL$46,2,0)</f>
        <v>9.9600000000000009</v>
      </c>
      <c r="L36" s="11"/>
      <c r="M36" s="11"/>
      <c r="N36" s="11"/>
      <c r="O36" s="11"/>
      <c r="P36" s="11"/>
      <c r="Q36" s="11">
        <f>VLOOKUP(Q4,[1]Hárok1!$BK$9:$BL$46,2,0)</f>
        <v>17.5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>
        <f>VLOOKUP(AD4,[1]Hárok1!$BK$9:$BL$46,2,0)</f>
        <v>82.070000000000007</v>
      </c>
      <c r="AE36" s="11"/>
      <c r="AF36" s="11"/>
      <c r="AG36" s="11"/>
      <c r="AH36" s="11"/>
      <c r="AI36" s="11"/>
      <c r="AJ36" s="11"/>
      <c r="AK36" s="11"/>
      <c r="AL36" s="11"/>
      <c r="AM36" s="11">
        <f>VLOOKUP(AM4,[1]Hárok1!$BK$9:$BL$46,2,0)</f>
        <v>2.9750000000000001</v>
      </c>
      <c r="AN36" s="11">
        <f>VLOOKUP(AN4,[1]Hárok1!$BK$9:$BL$46,2,0)</f>
        <v>80.989999999999995</v>
      </c>
      <c r="AO36" s="11">
        <f>VLOOKUP(AO4,[1]Hárok1!$BK$9:$BL$46,2,0)</f>
        <v>2.7434159999999999</v>
      </c>
      <c r="AP36" s="11">
        <f>VLOOKUP(AP4,[1]Hárok1!$BK$9:$BL$46,2,0)</f>
        <v>4.5999999999999999E-2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>
        <f>VLOOKUP(BA4,[1]Hárok1!$BK$9:$BL$46,2,0)</f>
        <v>8.9269999999999996</v>
      </c>
      <c r="BB36" s="11">
        <f>VLOOKUP(BB4,[1]Hárok1!$BK$9:$BL$46,2,0)</f>
        <v>10.52</v>
      </c>
      <c r="BC36" s="11">
        <f>VLOOKUP(BC4,[1]Hárok1!$BK$9:$BL$46,2,0)</f>
        <v>5.8689999999999998</v>
      </c>
      <c r="BD36" s="11"/>
      <c r="BE36" s="11">
        <f>VLOOKUP(BE4,[1]Hárok1!$BK$9:$BL$46,2,0)</f>
        <v>8.1000000000000003E-2</v>
      </c>
      <c r="BF36" s="11"/>
      <c r="BG36" s="11"/>
      <c r="BH36" s="11"/>
      <c r="BI36" s="11">
        <f>VLOOKUP(BI4,[1]Hárok1!$BK$9:$BL$46,2,0)</f>
        <v>0.111</v>
      </c>
      <c r="BJ36" s="11"/>
      <c r="BK36" s="11">
        <f>VLOOKUP(BK4,[1]Hárok1!$BK$9:$BL$46,2,0)</f>
        <v>0.94</v>
      </c>
      <c r="BL36" s="11"/>
      <c r="BM36" s="11"/>
      <c r="BN36" s="11">
        <f>VLOOKUP(BN4,[1]Hárok1!$BK$9:$BL$46,2,0)</f>
        <v>2.11</v>
      </c>
      <c r="BO36" s="11"/>
      <c r="BP36" s="11">
        <f>VLOOKUP(BP4,[1]Hárok1!$BK$9:$BL$46,2,0)</f>
        <v>0.115</v>
      </c>
      <c r="BQ36" s="11"/>
      <c r="BR36" s="11"/>
      <c r="BS36" s="11"/>
      <c r="BT36" s="11"/>
      <c r="BU36" s="11"/>
      <c r="BV36" s="11"/>
      <c r="BW36" s="11">
        <f>VLOOKUP(BW4,[1]Hárok1!$BK$9:$BL$46,2,0)</f>
        <v>0.14299999999999999</v>
      </c>
      <c r="BX36" s="11">
        <f>VLOOKUP(BX4,[1]Hárok1!$BK$9:$BL$46,2,0)</f>
        <v>0.13500000000000001</v>
      </c>
      <c r="BY36" s="11">
        <f>VLOOKUP(BY4,[1]Hárok1!$BK$9:$BL$46,2,0)</f>
        <v>0.24199999999999999</v>
      </c>
      <c r="BZ36" s="11"/>
      <c r="CA36" s="11"/>
      <c r="CB36" s="11"/>
      <c r="CC36" s="11">
        <f>VLOOKUP(CC4,[1]Hárok1!$BK$9:$BL$46,2,0)</f>
        <v>5.6959999999999997</v>
      </c>
      <c r="CD36" s="11"/>
      <c r="CE36" s="11"/>
      <c r="CF36" s="11">
        <f>VLOOKUP(CF4,[1]Hárok1!$BK$9:$BL$46,2,0)</f>
        <v>0.57999999999999996</v>
      </c>
      <c r="CG36" s="11"/>
      <c r="CH36" s="11"/>
      <c r="CI36" s="11"/>
      <c r="CJ36" s="11"/>
      <c r="CK36" s="11">
        <f>VLOOKUP(CK4,[1]Hárok1!$BK$9:$BL$46,2,0)</f>
        <v>1.1200000000000001</v>
      </c>
      <c r="CL36" s="11"/>
      <c r="CM36" s="11">
        <f>VLOOKUP(CM4,[1]Hárok1!$BK$9:$BL$46,2,0)</f>
        <v>1.24</v>
      </c>
      <c r="CN36" s="11"/>
      <c r="CO36" s="11"/>
      <c r="CP36" s="11"/>
      <c r="CQ36" s="11"/>
      <c r="CR36" s="11">
        <f>VLOOKUP(CR4,[1]Hárok1!$BK$9:$BL$46,2,0)</f>
        <v>4.7E-2</v>
      </c>
      <c r="CS36" s="11"/>
      <c r="CT36" s="11"/>
      <c r="CU36" s="11"/>
      <c r="CV36" s="11">
        <f>VLOOKUP(CV4,[1]Hárok1!$BK$9:$BL$46,2,0)</f>
        <v>118.08119699999999</v>
      </c>
      <c r="CW36" s="11">
        <f>VLOOKUP(CW4,[1]Hárok1!$BK$9:$BL$46,2,0)</f>
        <v>6.1853869999999995</v>
      </c>
      <c r="CX36" s="11"/>
      <c r="CY36" s="11"/>
      <c r="CZ36" s="11"/>
      <c r="DA36" s="11"/>
      <c r="DB36" s="11">
        <f>VLOOKUP(DB4,[1]Hárok1!$BK$9:$BL$46,2,0)</f>
        <v>812.7700000000001</v>
      </c>
      <c r="DC36" s="11">
        <f>VLOOKUP(DC4,[1]Hárok1!$BK$9:$BL$46,2,0)</f>
        <v>80</v>
      </c>
      <c r="DD36" s="11"/>
      <c r="DE36" s="11"/>
      <c r="DF36" s="11"/>
      <c r="DG36" s="11"/>
      <c r="DH36" s="11"/>
      <c r="DI36" s="11">
        <f>VLOOKUP(DI4,[1]Hárok1!$BK$9:$BL$46,2,0)</f>
        <v>624.11</v>
      </c>
      <c r="DJ36" s="11"/>
      <c r="DK36" s="11"/>
      <c r="DL36" s="11">
        <f>VLOOKUP(DL4,[1]Hárok1!$BK$9:$BL$46,2,0)</f>
        <v>188.43</v>
      </c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>
        <f>VLOOKUP(DW4,[1]Hárok1!$BK$9:$BL$46,2,0)</f>
        <v>7.1825000000000001</v>
      </c>
      <c r="DX36" s="11">
        <f>VLOOKUP(DX4,[1]Hárok1!$BK$9:$BL$46,2,0)</f>
        <v>2.9517199999999999</v>
      </c>
      <c r="DY36" s="11"/>
      <c r="DZ36" s="11"/>
      <c r="EA36" s="11"/>
      <c r="EB36" s="11"/>
      <c r="EC36" s="11">
        <f>VLOOKUP(EC4,[1]Hárok1!$BK$9:$BL$46,2,0)</f>
        <v>0.38400000000000001</v>
      </c>
      <c r="ED36" s="11">
        <f>VLOOKUP(ED4,[1]Hárok1!$BK$9:$BL$46,2,0)</f>
        <v>16.432600000000001</v>
      </c>
      <c r="EE36" s="11"/>
      <c r="EF36" s="11"/>
      <c r="EG36" s="11"/>
      <c r="EH36" s="11"/>
      <c r="EI36" s="11"/>
      <c r="EJ36" s="11"/>
      <c r="EK36" s="11"/>
      <c r="EL36" s="11">
        <f>VLOOKUP(EL4,[1]Hárok1!$BK$9:$BL$46,2,0)</f>
        <v>369.44</v>
      </c>
      <c r="EM36" s="11">
        <f>VLOOKUP(EM4,[1]Hárok1!$BK$9:$BL$46,2,0)</f>
        <v>417.60599999999999</v>
      </c>
      <c r="EN36" s="11">
        <f>VLOOKUP(EN4,[1]Hárok1!$BK$9:$BL$46,2,0)</f>
        <v>14</v>
      </c>
      <c r="EO36" s="11"/>
      <c r="EP36" s="11"/>
      <c r="EQ36" s="11"/>
      <c r="ER36" s="11">
        <f>VLOOKUP(ER4,[1]Hárok1!$BK$9:$BL$46,2,0)</f>
        <v>4.2098000000000004</v>
      </c>
      <c r="ES36" s="11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</row>
    <row r="37" spans="3:163" x14ac:dyDescent="0.25">
      <c r="C37" s="4" t="s">
        <v>32</v>
      </c>
      <c r="D37" s="6">
        <f t="shared" ref="D37:D61" si="1">SUM(E37:ES37)</f>
        <v>2179.6324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>
        <f>VLOOKUP(AD4,[1]Hárok1!$BM$9:$BN$29,2,0)</f>
        <v>47.21</v>
      </c>
      <c r="AE37" s="11"/>
      <c r="AF37" s="11"/>
      <c r="AG37" s="11"/>
      <c r="AH37" s="11"/>
      <c r="AI37" s="11"/>
      <c r="AJ37" s="11"/>
      <c r="AK37" s="11">
        <f>VLOOKUP(AK4,[1]Hárok1!$BM$9:$BN$29,2,0)</f>
        <v>1.526</v>
      </c>
      <c r="AL37" s="11"/>
      <c r="AM37" s="11"/>
      <c r="AN37" s="11">
        <f>VLOOKUP(AN4,[1]Hárok1!$BM$9:$BN$29,2,0)</f>
        <v>24.84</v>
      </c>
      <c r="AO37" s="11">
        <f>VLOOKUP(AO4,[1]Hárok1!$BM$9:$BN$29,2,0)</f>
        <v>1.2594959999999999</v>
      </c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>
        <f>VLOOKUP(BK4,[1]Hárok1!$BM$9:$BN$29,2,0)</f>
        <v>4.05</v>
      </c>
      <c r="BL37" s="11"/>
      <c r="BM37" s="11"/>
      <c r="BN37" s="11"/>
      <c r="BO37" s="11"/>
      <c r="BP37" s="11">
        <f>VLOOKUP(BP4,[1]Hárok1!$BM$9:$BN$29,2,0)</f>
        <v>0.25740000000000002</v>
      </c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>
        <f>VLOOKUP(CC4,[1]Hárok1!$BM$9:$BN$29,2,0)</f>
        <v>3.4000000000000002E-2</v>
      </c>
      <c r="CD37" s="11"/>
      <c r="CE37" s="11"/>
      <c r="CF37" s="11">
        <f>VLOOKUP(CF4,[1]Hárok1!$BM$9:$BN$29,2,0)</f>
        <v>2.33</v>
      </c>
      <c r="CG37" s="11"/>
      <c r="CH37" s="11"/>
      <c r="CI37" s="11"/>
      <c r="CJ37" s="11"/>
      <c r="CK37" s="11"/>
      <c r="CL37" s="11"/>
      <c r="CM37" s="11">
        <f>VLOOKUP(CM4,[1]Hárok1!$BM$9:$BN$29,2,0)</f>
        <v>5.33</v>
      </c>
      <c r="CN37" s="11"/>
      <c r="CO37" s="11"/>
      <c r="CP37" s="11"/>
      <c r="CQ37" s="11"/>
      <c r="CR37" s="11"/>
      <c r="CS37" s="11"/>
      <c r="CT37" s="11">
        <f>VLOOKUP(CT4,[1]Hárok1!$BM$9:$BN$29,2,0)</f>
        <v>36.269999999999996</v>
      </c>
      <c r="CU37" s="11"/>
      <c r="CV37" s="11">
        <f>VLOOKUP(CV4,[1]Hárok1!$BM$9:$BN$29,2,0)</f>
        <v>54.210806999999996</v>
      </c>
      <c r="CW37" s="11">
        <f>VLOOKUP(CW4,[1]Hárok1!$BM$9:$BN$29,2,0)</f>
        <v>2.8396969999999997</v>
      </c>
      <c r="CX37" s="11"/>
      <c r="CY37" s="11"/>
      <c r="CZ37" s="11"/>
      <c r="DA37" s="11"/>
      <c r="DB37" s="11">
        <f>VLOOKUP(DB4,[1]Hárok1!$BM$9:$BN$29,2,0)</f>
        <v>531.14</v>
      </c>
      <c r="DC37" s="11">
        <f>VLOOKUP(DC4,[1]Hárok1!$BM$9:$BN$29,2,0)</f>
        <v>120</v>
      </c>
      <c r="DD37" s="11"/>
      <c r="DE37" s="11"/>
      <c r="DF37" s="11"/>
      <c r="DG37" s="11">
        <f>VLOOKUP(DG4,[1]Hárok1!$BM$9:$BN$29,2,0)</f>
        <v>320</v>
      </c>
      <c r="DH37" s="11"/>
      <c r="DI37" s="11">
        <f>VLOOKUP(DI4,[1]Hárok1!$BM$9:$BN$29,2,0)</f>
        <v>454.72399999999988</v>
      </c>
      <c r="DJ37" s="11"/>
      <c r="DK37" s="11"/>
      <c r="DL37" s="11">
        <f>VLOOKUP(DL4,[1]Hárok1!$BM$9:$BN$29,2,0)</f>
        <v>391.2</v>
      </c>
      <c r="DM37" s="11"/>
      <c r="DN37" s="11"/>
      <c r="DO37" s="11"/>
      <c r="DP37" s="11">
        <f>VLOOKUP(DP4,[1]Hárok1!$BM$9:$BN$29,2,0)</f>
        <v>179.26</v>
      </c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>
        <f>VLOOKUP(ED4,[1]Hárok1!$BM$9:$BN$29,2,0)</f>
        <v>0.03</v>
      </c>
      <c r="EE37" s="11"/>
      <c r="EF37" s="11"/>
      <c r="EG37" s="11"/>
      <c r="EH37" s="11"/>
      <c r="EI37" s="11"/>
      <c r="EJ37" s="11"/>
      <c r="EK37" s="11"/>
      <c r="EL37" s="11"/>
      <c r="EM37" s="11">
        <f>VLOOKUP(EM4,[1]Hárok1!$BM$9:$BN$29,2,0)</f>
        <v>3.121</v>
      </c>
      <c r="EN37" s="11"/>
      <c r="EO37" s="11"/>
      <c r="EP37" s="11"/>
      <c r="EQ37" s="11"/>
      <c r="ER37" s="11"/>
      <c r="ES37" s="11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</row>
    <row r="38" spans="3:163" x14ac:dyDescent="0.25">
      <c r="C38" s="4" t="s">
        <v>33</v>
      </c>
      <c r="D38" s="6">
        <f t="shared" si="1"/>
        <v>798.93099999999993</v>
      </c>
      <c r="E38" s="11"/>
      <c r="F38" s="11"/>
      <c r="G38" s="11"/>
      <c r="H38" s="11">
        <f>VLOOKUP(H4,[1]Hárok1!$BO$9:$BP$31,2,0)</f>
        <v>1.8000000000000002E-2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>
        <f>VLOOKUP(AD4,[1]Hárok1!$BO$9:$BP$31,2,0)</f>
        <v>43.21</v>
      </c>
      <c r="AE38" s="11"/>
      <c r="AF38" s="11"/>
      <c r="AG38" s="11"/>
      <c r="AH38" s="11"/>
      <c r="AI38" s="11"/>
      <c r="AJ38" s="11"/>
      <c r="AK38" s="11"/>
      <c r="AL38" s="11"/>
      <c r="AM38" s="11"/>
      <c r="AN38" s="11">
        <f>VLOOKUP(AN4,[1]Hárok1!$BO$9:$BP$31,2,0)</f>
        <v>25.1</v>
      </c>
      <c r="AO38" s="11">
        <f>VLOOKUP(AO4,[1]Hárok1!$BO$9:$BP$31,2,0)</f>
        <v>0.81194400000000011</v>
      </c>
      <c r="AP38" s="11">
        <f>VLOOKUP(AP4,[1]Hárok1!$BO$9:$BP$31,2,0)</f>
        <v>2.5000000000000001E-2</v>
      </c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>
        <f>VLOOKUP(BB4,[1]Hárok1!$BO$9:$BP$31,2,0)</f>
        <v>1.49</v>
      </c>
      <c r="BC38" s="11"/>
      <c r="BD38" s="11"/>
      <c r="BE38" s="11">
        <f>VLOOKUP(BE4,[1]Hárok1!$BO$9:$BP$31,2,0)</f>
        <v>1.6E-2</v>
      </c>
      <c r="BF38" s="11"/>
      <c r="BG38" s="11"/>
      <c r="BH38" s="11">
        <f>VLOOKUP(BH4,[1]Hárok1!$BO$9:$BP$31,2,0)</f>
        <v>1.6E-2</v>
      </c>
      <c r="BI38" s="11">
        <f>VLOOKUP(BI4,[1]Hárok1!$BO$9:$BP$31,2,0)</f>
        <v>1E-3</v>
      </c>
      <c r="BJ38" s="11"/>
      <c r="BK38" s="11">
        <f>VLOOKUP(BK4,[1]Hárok1!$BO$9:$BP$31,2,0)</f>
        <v>1.6539999999999999</v>
      </c>
      <c r="BL38" s="11"/>
      <c r="BM38" s="11"/>
      <c r="BN38" s="11"/>
      <c r="BO38" s="11"/>
      <c r="BP38" s="11">
        <f>VLOOKUP(BP4,[1]Hárok1!$BO$9:$BP$31,2,0)</f>
        <v>5.0000000000000001E-3</v>
      </c>
      <c r="BQ38" s="11"/>
      <c r="BR38" s="11"/>
      <c r="BS38" s="11"/>
      <c r="BT38" s="11"/>
      <c r="BU38" s="11"/>
      <c r="BV38" s="11"/>
      <c r="BW38" s="11">
        <f>VLOOKUP(BW4,[1]Hárok1!$BO$9:$BP$31,2,0)</f>
        <v>3.7999999999999999E-2</v>
      </c>
      <c r="BX38" s="11">
        <f>VLOOKUP(BX4,[1]Hárok1!$BO$9:$BP$31,2,0)</f>
        <v>0.14000000000000001</v>
      </c>
      <c r="BY38" s="11">
        <f>VLOOKUP(BY4,[1]Hárok1!$BO$9:$BP$31,2,0)</f>
        <v>0.22900000000000001</v>
      </c>
      <c r="BZ38" s="11">
        <f>VLOOKUP(BZ4,[1]Hárok1!$BO$9:$BP$31,2,0)</f>
        <v>1E-3</v>
      </c>
      <c r="CA38" s="11">
        <f>VLOOKUP(CA4,[1]Hárok1!$BO$9:$BP$31,2,0)</f>
        <v>2E-3</v>
      </c>
      <c r="CB38" s="11"/>
      <c r="CC38" s="11"/>
      <c r="CD38" s="11"/>
      <c r="CE38" s="11"/>
      <c r="CF38" s="11">
        <f>VLOOKUP(CF4,[1]Hárok1!$BO$9:$BP$31,2,0)</f>
        <v>0.86699999999999999</v>
      </c>
      <c r="CG38" s="11"/>
      <c r="CH38" s="11"/>
      <c r="CI38" s="11"/>
      <c r="CJ38" s="11"/>
      <c r="CK38" s="11"/>
      <c r="CL38" s="11"/>
      <c r="CM38" s="11">
        <f>VLOOKUP(CM4,[1]Hárok1!$BO$9:$BP$31,2,0)</f>
        <v>1.8490000000000002</v>
      </c>
      <c r="CN38" s="11"/>
      <c r="CO38" s="11"/>
      <c r="CP38" s="11"/>
      <c r="CQ38" s="11"/>
      <c r="CR38" s="11"/>
      <c r="CS38" s="11"/>
      <c r="CT38" s="11"/>
      <c r="CU38" s="11"/>
      <c r="CV38" s="11">
        <f>VLOOKUP(CV4,[1]Hárok1!$BO$9:$BP$31,2,0)</f>
        <v>34.947423000000001</v>
      </c>
      <c r="CW38" s="11">
        <f>VLOOKUP(CW4,[1]Hárok1!$BO$9:$BP$31,2,0)</f>
        <v>1.8306330000000002</v>
      </c>
      <c r="CX38" s="11"/>
      <c r="CY38" s="11"/>
      <c r="CZ38" s="11"/>
      <c r="DA38" s="11"/>
      <c r="DB38" s="11">
        <f>VLOOKUP(DB4,[1]Hárok1!$BO$9:$BP$31,2,0)</f>
        <v>190.71</v>
      </c>
      <c r="DC38" s="11"/>
      <c r="DD38" s="11"/>
      <c r="DE38" s="11"/>
      <c r="DF38" s="11"/>
      <c r="DG38" s="11"/>
      <c r="DH38" s="11"/>
      <c r="DI38" s="11">
        <f>VLOOKUP(DI4,[1]Hárok1!$BO$9:$BP$31,2,0)</f>
        <v>423.79</v>
      </c>
      <c r="DJ38" s="11"/>
      <c r="DK38" s="11"/>
      <c r="DL38" s="11">
        <f>VLOOKUP(DL4,[1]Hárok1!$BO$9:$BP$31,2,0)</f>
        <v>72.179999999999993</v>
      </c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</row>
    <row r="39" spans="3:163" x14ac:dyDescent="0.25">
      <c r="C39" s="4" t="s">
        <v>34</v>
      </c>
      <c r="D39" s="6">
        <f t="shared" si="1"/>
        <v>671.91300000000012</v>
      </c>
      <c r="E39" s="11"/>
      <c r="F39" s="11"/>
      <c r="G39" s="11"/>
      <c r="H39" s="11">
        <f>VLOOKUP(H4,[1]Hárok1!$BQ$9:$BR$36,2,0)</f>
        <v>8.8999999999999996E-2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>
        <f>VLOOKUP(AD4,[1]Hárok1!$BQ$9:$BR$36,2,0)</f>
        <v>24.55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>
        <f>VLOOKUP(AN4,[1]Hárok1!$BQ$9:$BR$36,2,0)</f>
        <v>16.5</v>
      </c>
      <c r="AO39" s="11">
        <f>VLOOKUP(AO4,[1]Hárok1!$BQ$9:$BR$36,2,0)</f>
        <v>0.63093599999999994</v>
      </c>
      <c r="AP39" s="11">
        <f>VLOOKUP(AP4,[1]Hárok1!$BQ$9:$BR$36,2,0)</f>
        <v>0.22</v>
      </c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>
        <f>VLOOKUP(BA4,[1]Hárok1!$BQ$9:$BR$36,2,0)</f>
        <v>4.9619999999999997</v>
      </c>
      <c r="BB39" s="11"/>
      <c r="BC39" s="11">
        <f>VLOOKUP(BC4,[1]Hárok1!$BQ$9:$BR$36,2,0)</f>
        <v>3.113</v>
      </c>
      <c r="BD39" s="11"/>
      <c r="BE39" s="11">
        <f>VLOOKUP(BE4,[1]Hárok1!$BQ$9:$BR$36,2,0)</f>
        <v>7.0000000000000007E-2</v>
      </c>
      <c r="BF39" s="11">
        <f>VLOOKUP(BF4,[1]Hárok1!$BQ$9:$BR$36,2,0)</f>
        <v>4.0000000000000001E-3</v>
      </c>
      <c r="BG39" s="11"/>
      <c r="BH39" s="11">
        <f>VLOOKUP(BH4,[1]Hárok1!$BQ$9:$BR$36,2,0)</f>
        <v>0.17899999999999999</v>
      </c>
      <c r="BI39" s="11">
        <f>VLOOKUP(BI4,[1]Hárok1!$BQ$9:$BR$36,2,0)</f>
        <v>4.3000000000000003E-2</v>
      </c>
      <c r="BJ39" s="11"/>
      <c r="BK39" s="11">
        <f>VLOOKUP(BK4,[1]Hárok1!$BQ$9:$BR$36,2,0)</f>
        <v>1.617</v>
      </c>
      <c r="BL39" s="11"/>
      <c r="BM39" s="11"/>
      <c r="BN39" s="11"/>
      <c r="BO39" s="11"/>
      <c r="BP39" s="11">
        <f>VLOOKUP(BP4,[1]Hárok1!$BQ$9:$BR$36,2,0)</f>
        <v>5.3999999999999999E-2</v>
      </c>
      <c r="BQ39" s="11"/>
      <c r="BR39" s="11"/>
      <c r="BS39" s="11"/>
      <c r="BT39" s="11"/>
      <c r="BU39" s="11"/>
      <c r="BV39" s="11"/>
      <c r="BW39" s="11">
        <f>VLOOKUP(BW4,[1]Hárok1!$BQ$9:$BR$36,2,0)</f>
        <v>7.0000000000000007E-2</v>
      </c>
      <c r="BX39" s="11">
        <f>VLOOKUP(BX4,[1]Hárok1!$BQ$9:$BR$36,2,0)</f>
        <v>0.39300000000000002</v>
      </c>
      <c r="BY39" s="11">
        <f>VLOOKUP(BY4,[1]Hárok1!$BQ$9:$BR$36,2,0)</f>
        <v>0.62</v>
      </c>
      <c r="BZ39" s="11">
        <f>VLOOKUP(BZ4,[1]Hárok1!$BQ$9:$BR$36,2,0)</f>
        <v>1.6E-2</v>
      </c>
      <c r="CA39" s="11">
        <f>VLOOKUP(CA4,[1]Hárok1!$BQ$9:$BR$36,2,0)</f>
        <v>7.0000000000000007E-2</v>
      </c>
      <c r="CB39" s="11"/>
      <c r="CC39" s="11"/>
      <c r="CD39" s="11"/>
      <c r="CE39" s="11"/>
      <c r="CF39" s="11">
        <f>VLOOKUP(CF4,[1]Hárok1!$BQ$9:$BR$36,2,0)</f>
        <v>1.3260000000000001</v>
      </c>
      <c r="CG39" s="11"/>
      <c r="CH39" s="11"/>
      <c r="CI39" s="11"/>
      <c r="CJ39" s="11"/>
      <c r="CK39" s="11"/>
      <c r="CL39" s="11"/>
      <c r="CM39" s="11">
        <f>VLOOKUP(CM4,[1]Hárok1!$BQ$9:$BR$36,2,0)</f>
        <v>2.5469999999999997</v>
      </c>
      <c r="CN39" s="11"/>
      <c r="CO39" s="11"/>
      <c r="CP39" s="11"/>
      <c r="CQ39" s="11"/>
      <c r="CR39" s="11"/>
      <c r="CS39" s="11"/>
      <c r="CT39" s="11">
        <f>VLOOKUP(CT4,[1]Hárok1!$BQ$9:$BR$36,2,0)</f>
        <v>7.77</v>
      </c>
      <c r="CU39" s="11"/>
      <c r="CV39" s="11">
        <f>VLOOKUP(CV4,[1]Hárok1!$BQ$9:$BR$36,2,0)</f>
        <v>27.156537</v>
      </c>
      <c r="CW39" s="11">
        <f>VLOOKUP(CW4,[1]Hárok1!$BQ$9:$BR$36,2,0)</f>
        <v>1.4225269999999997</v>
      </c>
      <c r="CX39" s="11"/>
      <c r="CY39" s="11"/>
      <c r="CZ39" s="11"/>
      <c r="DA39" s="11"/>
      <c r="DB39" s="11">
        <f>VLOOKUP(DB4,[1]Hárok1!$BQ$9:$BR$36,2,0)</f>
        <v>338.44000000000005</v>
      </c>
      <c r="DC39" s="11"/>
      <c r="DD39" s="11"/>
      <c r="DE39" s="11"/>
      <c r="DF39" s="11"/>
      <c r="DG39" s="11"/>
      <c r="DH39" s="11"/>
      <c r="DI39" s="11">
        <f>VLOOKUP(DI4,[1]Hárok1!$BQ$9:$BR$36,2,0)</f>
        <v>211.35000000000005</v>
      </c>
      <c r="DJ39" s="11"/>
      <c r="DK39" s="11"/>
      <c r="DL39" s="11">
        <f>VLOOKUP(DL4,[1]Hárok1!$BQ$9:$BR$36,2,0)</f>
        <v>21.599999999999998</v>
      </c>
      <c r="DM39" s="11"/>
      <c r="DN39" s="11"/>
      <c r="DO39" s="11"/>
      <c r="DP39" s="11">
        <f>VLOOKUP(DP4,[1]Hárok1!$BQ$9:$BR$36,2,0)</f>
        <v>4.8600000000000003</v>
      </c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>
        <f>VLOOKUP(EM4,[1]Hárok1!$BQ$9:$BR$36,2,0)</f>
        <v>2.2400000000000002</v>
      </c>
      <c r="EN39" s="11"/>
      <c r="EO39" s="11"/>
      <c r="EP39" s="11"/>
      <c r="EQ39" s="11"/>
      <c r="ER39" s="11"/>
      <c r="ES39" s="11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</row>
    <row r="40" spans="3:163" x14ac:dyDescent="0.25">
      <c r="C40" s="4" t="s">
        <v>35</v>
      </c>
      <c r="D40" s="6">
        <f t="shared" si="1"/>
        <v>215.95200000000006</v>
      </c>
      <c r="E40" s="11"/>
      <c r="F40" s="11"/>
      <c r="G40" s="11"/>
      <c r="H40" s="11">
        <f>VLOOKUP(H4,[1]Hárok1!$BS$9:$BT$37,2,0)</f>
        <v>0.03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>
        <f>VLOOKUP(AD4,[1]Hárok1!$BS$9:$BT$37,2,0)</f>
        <v>8.4</v>
      </c>
      <c r="AE40" s="11"/>
      <c r="AF40" s="11">
        <f>VLOOKUP(AF4,[1]Hárok1!$BS$9:$BT$37,2,0)</f>
        <v>0.82</v>
      </c>
      <c r="AG40" s="11"/>
      <c r="AH40" s="11"/>
      <c r="AI40" s="11"/>
      <c r="AJ40" s="11"/>
      <c r="AK40" s="11"/>
      <c r="AL40" s="11"/>
      <c r="AM40" s="11"/>
      <c r="AN40" s="11">
        <f>VLOOKUP(AN4,[1]Hárok1!$BS$9:$BT$37,2,0)</f>
        <v>6.1999999999999993</v>
      </c>
      <c r="AO40" s="11">
        <f>VLOOKUP(AO4,[1]Hárok1!$BS$9:$BT$37,2,0)</f>
        <v>0.20930400000000005</v>
      </c>
      <c r="AP40" s="11">
        <f>VLOOKUP(AP4,[1]Hárok1!$BS$9:$BT$37,2,0)</f>
        <v>0.06</v>
      </c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>
        <f>VLOOKUP(BE4,[1]Hárok1!$BS$9:$BT$37,2,0)</f>
        <v>3.2000000000000001E-2</v>
      </c>
      <c r="BF40" s="11">
        <f>VLOOKUP(BF4,[1]Hárok1!$BS$9:$BT$37,2,0)</f>
        <v>2E-3</v>
      </c>
      <c r="BG40" s="11"/>
      <c r="BH40" s="11">
        <f>VLOOKUP(BH4,[1]Hárok1!$BS$9:$BT$37,2,0)</f>
        <v>1.2E-2</v>
      </c>
      <c r="BI40" s="11">
        <f>VLOOKUP(BI4,[1]Hárok1!$BS$9:$BT$37,2,0)</f>
        <v>1E-3</v>
      </c>
      <c r="BJ40" s="11"/>
      <c r="BK40" s="11">
        <f>VLOOKUP(BK4,[1]Hárok1!$BS$9:$BT$37,2,0)</f>
        <v>1.0250000000000001</v>
      </c>
      <c r="BL40" s="11"/>
      <c r="BM40" s="11"/>
      <c r="BN40" s="11"/>
      <c r="BO40" s="11"/>
      <c r="BP40" s="11">
        <f>VLOOKUP(BP4,[1]Hárok1!$BS$9:$BT$37,2,0)</f>
        <v>3.7000000000000005E-2</v>
      </c>
      <c r="BQ40" s="11"/>
      <c r="BR40" s="11"/>
      <c r="BS40" s="11"/>
      <c r="BT40" s="11"/>
      <c r="BU40" s="11"/>
      <c r="BV40" s="11"/>
      <c r="BW40" s="11">
        <f>VLOOKUP(BW4,[1]Hárok1!$BS$9:$BT$37,2,0)</f>
        <v>2.1999999999999999E-2</v>
      </c>
      <c r="BX40" s="11">
        <f>VLOOKUP(BX4,[1]Hárok1!$BS$9:$BT$37,2,0)</f>
        <v>1.2999999999999999E-2</v>
      </c>
      <c r="BY40" s="11">
        <f>VLOOKUP(BY4,[1]Hárok1!$BS$9:$BT$37,2,0)</f>
        <v>0.11899999999999999</v>
      </c>
      <c r="BZ40" s="11">
        <f>VLOOKUP(BZ4,[1]Hárok1!$BS$9:$BT$37,2,0)</f>
        <v>2E-3</v>
      </c>
      <c r="CA40" s="11">
        <f>VLOOKUP(CA4,[1]Hárok1!$BS$9:$BT$37,2,0)</f>
        <v>5.0000000000000001E-3</v>
      </c>
      <c r="CB40" s="11"/>
      <c r="CC40" s="11"/>
      <c r="CD40" s="11"/>
      <c r="CE40" s="11"/>
      <c r="CF40" s="11">
        <f>VLOOKUP(CF4,[1]Hárok1!$BS$9:$BT$37,2,0)</f>
        <v>0.47500000000000003</v>
      </c>
      <c r="CG40" s="11"/>
      <c r="CH40" s="11"/>
      <c r="CI40" s="11"/>
      <c r="CJ40" s="11"/>
      <c r="CK40" s="11"/>
      <c r="CL40" s="11"/>
      <c r="CM40" s="11">
        <f>VLOOKUP(CM4,[1]Hárok1!$BS$9:$BT$37,2,0)</f>
        <v>0.97799999999999998</v>
      </c>
      <c r="CN40" s="11"/>
      <c r="CO40" s="11"/>
      <c r="CP40" s="11"/>
      <c r="CQ40" s="11"/>
      <c r="CR40" s="11"/>
      <c r="CS40" s="11"/>
      <c r="CT40" s="11"/>
      <c r="CU40" s="11"/>
      <c r="CV40" s="11">
        <f>VLOOKUP(CV4,[1]Hárok1!$BS$9:$BT$37,2,0)</f>
        <v>9.0087930000000007</v>
      </c>
      <c r="CW40" s="11">
        <f>VLOOKUP(CW4,[1]Hárok1!$BS$9:$BT$37,2,0)</f>
        <v>0.47190300000000007</v>
      </c>
      <c r="CX40" s="11"/>
      <c r="CY40" s="11"/>
      <c r="CZ40" s="11"/>
      <c r="DA40" s="11"/>
      <c r="DB40" s="11">
        <f>VLOOKUP(DB4,[1]Hárok1!$BS$9:$BT$37,2,0)</f>
        <v>73.970000000000013</v>
      </c>
      <c r="DC40" s="11"/>
      <c r="DD40" s="11"/>
      <c r="DE40" s="11"/>
      <c r="DF40" s="11"/>
      <c r="DG40" s="11"/>
      <c r="DH40" s="11"/>
      <c r="DI40" s="11">
        <f>VLOOKUP(DI4,[1]Hárok1!$BS$9:$BT$37,2,0)</f>
        <v>61.2</v>
      </c>
      <c r="DJ40" s="11"/>
      <c r="DK40" s="11"/>
      <c r="DL40" s="11">
        <f>VLOOKUP(DL4,[1]Hárok1!$BS$9:$BT$37,2,0)</f>
        <v>18.619999999999997</v>
      </c>
      <c r="DM40" s="11"/>
      <c r="DN40" s="11"/>
      <c r="DO40" s="11"/>
      <c r="DP40" s="11">
        <f>VLOOKUP(DP4,[1]Hárok1!$BS$9:$BT$37,2,0)</f>
        <v>19.34</v>
      </c>
      <c r="DQ40" s="11"/>
      <c r="DR40" s="11"/>
      <c r="DS40" s="11"/>
      <c r="DT40" s="11">
        <f>VLOOKUP(DT4,[1]Hárok1!$BS$9:$BT$37,2,0)</f>
        <v>0.10199999999999999</v>
      </c>
      <c r="DU40" s="11"/>
      <c r="DV40" s="11"/>
      <c r="DW40" s="11"/>
      <c r="DX40" s="11"/>
      <c r="DY40" s="11"/>
      <c r="DZ40" s="11">
        <f>VLOOKUP(DZ4,[1]Hárok1!$BS$9:$BT$37,2,0)</f>
        <v>0.62</v>
      </c>
      <c r="EA40" s="11"/>
      <c r="EB40" s="11"/>
      <c r="EC40" s="11"/>
      <c r="ED40" s="11"/>
      <c r="EE40" s="11"/>
      <c r="EF40" s="11"/>
      <c r="EG40" s="11"/>
      <c r="EH40" s="11"/>
      <c r="EI40" s="11">
        <f>VLOOKUP(EI4,[1]Hárok1!$BS$9:$BT$37,2,0)</f>
        <v>13.55</v>
      </c>
      <c r="EJ40" s="11"/>
      <c r="EK40" s="11"/>
      <c r="EL40" s="11"/>
      <c r="EM40" s="11"/>
      <c r="EN40" s="11"/>
      <c r="EO40" s="11"/>
      <c r="EP40" s="11">
        <f>VLOOKUP(EP4,[1]Hárok1!$BS$9:$BT$37,2,0)</f>
        <v>0.627</v>
      </c>
      <c r="EQ40" s="11"/>
      <c r="ER40" s="11"/>
      <c r="ES40" s="11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</row>
    <row r="41" spans="3:163" x14ac:dyDescent="0.25">
      <c r="C41" s="4" t="s">
        <v>36</v>
      </c>
      <c r="D41" s="6">
        <f t="shared" si="1"/>
        <v>495.54999999999995</v>
      </c>
      <c r="E41" s="11"/>
      <c r="F41" s="11"/>
      <c r="G41" s="11"/>
      <c r="H41" s="11">
        <f>VLOOKUP(H4,[1]Hárok1!$BU$9:$BV$32,2,0)</f>
        <v>3.1E-2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>
        <f>VLOOKUP(AD4,[1]Hárok1!$BU$9:$BV$32,2,0)</f>
        <v>16.98</v>
      </c>
      <c r="AE41" s="11"/>
      <c r="AF41" s="11"/>
      <c r="AG41" s="11"/>
      <c r="AH41" s="11"/>
      <c r="AI41" s="11"/>
      <c r="AJ41" s="11"/>
      <c r="AK41" s="11"/>
      <c r="AL41" s="11"/>
      <c r="AM41" s="11"/>
      <c r="AN41" s="11">
        <f>VLOOKUP(AN4,[1]Hárok1!$BU$9:$BV$32,2,0)</f>
        <v>12.250000000000002</v>
      </c>
      <c r="AO41" s="11">
        <f>VLOOKUP(AO4,[1]Hárok1!$BU$9:$BV$32,2,0)</f>
        <v>0.45295200000000002</v>
      </c>
      <c r="AP41" s="11">
        <f>VLOOKUP(AP4,[1]Hárok1!$BU$9:$BV$32,2,0)</f>
        <v>6.9000000000000006E-2</v>
      </c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>
        <f>VLOOKUP(BB4,[1]Hárok1!$BU$9:$BV$32,2,0)</f>
        <v>2.2000000000000002</v>
      </c>
      <c r="BC41" s="11"/>
      <c r="BD41" s="11"/>
      <c r="BE41" s="11">
        <f>VLOOKUP(BE4,[1]Hárok1!$BU$9:$BV$32,2,0)</f>
        <v>4.0999999999999995E-2</v>
      </c>
      <c r="BF41" s="11">
        <f>VLOOKUP(BF4,[1]Hárok1!$BU$9:$BV$32,2,0)</f>
        <v>4.0000000000000001E-3</v>
      </c>
      <c r="BG41" s="11"/>
      <c r="BH41" s="11">
        <f>VLOOKUP(BH4,[1]Hárok1!$BU$9:$BV$32,2,0)</f>
        <v>3.0000000000000001E-3</v>
      </c>
      <c r="BI41" s="11">
        <f>VLOOKUP(BI4,[1]Hárok1!$BU$9:$BV$32,2,0)</f>
        <v>3.0000000000000001E-3</v>
      </c>
      <c r="BJ41" s="11"/>
      <c r="BK41" s="11">
        <f>VLOOKUP(BK4,[1]Hárok1!$BU$9:$BV$32,2,0)</f>
        <v>0.49</v>
      </c>
      <c r="BL41" s="11"/>
      <c r="BM41" s="11"/>
      <c r="BN41" s="11"/>
      <c r="BO41" s="11"/>
      <c r="BP41" s="11">
        <f>VLOOKUP(BP4,[1]Hárok1!$BU$9:$BV$32,2,0)</f>
        <v>0.223</v>
      </c>
      <c r="BQ41" s="11"/>
      <c r="BR41" s="11"/>
      <c r="BS41" s="11"/>
      <c r="BT41" s="11"/>
      <c r="BU41" s="11"/>
      <c r="BV41" s="11"/>
      <c r="BW41" s="11">
        <f>VLOOKUP(BW4,[1]Hárok1!$BU$9:$BV$32,2,0)</f>
        <v>0.05</v>
      </c>
      <c r="BX41" s="11">
        <f>VLOOKUP(BX4,[1]Hárok1!$BU$9:$BV$32,2,0)</f>
        <v>5.2000000000000005E-2</v>
      </c>
      <c r="BY41" s="11">
        <f>VLOOKUP(BY4,[1]Hárok1!$BU$9:$BV$32,2,0)</f>
        <v>0.13</v>
      </c>
      <c r="BZ41" s="11">
        <f>VLOOKUP(BZ4,[1]Hárok1!$BU$9:$BV$32,2,0)</f>
        <v>2E-3</v>
      </c>
      <c r="CA41" s="11">
        <f>VLOOKUP(CA4,[1]Hárok1!$BU$9:$BV$32,2,0)</f>
        <v>2E-3</v>
      </c>
      <c r="CB41" s="11"/>
      <c r="CC41" s="11"/>
      <c r="CD41" s="11"/>
      <c r="CE41" s="11"/>
      <c r="CF41" s="11">
        <f>VLOOKUP(CF4,[1]Hárok1!$BU$9:$BV$32,2,0)</f>
        <v>0.64300000000000002</v>
      </c>
      <c r="CG41" s="11"/>
      <c r="CH41" s="11"/>
      <c r="CI41" s="11"/>
      <c r="CJ41" s="11"/>
      <c r="CK41" s="11"/>
      <c r="CL41" s="11"/>
      <c r="CM41" s="11">
        <f>VLOOKUP(CM4,[1]Hárok1!$BU$9:$BV$32,2,0)</f>
        <v>0.52700000000000002</v>
      </c>
      <c r="CN41" s="11"/>
      <c r="CO41" s="11"/>
      <c r="CP41" s="11"/>
      <c r="CQ41" s="11"/>
      <c r="CR41" s="11"/>
      <c r="CS41" s="11"/>
      <c r="CT41" s="11"/>
      <c r="CU41" s="11"/>
      <c r="CV41" s="11">
        <f>VLOOKUP(CV4,[1]Hárok1!$BU$9:$BV$32,2,0)</f>
        <v>19.495808999999998</v>
      </c>
      <c r="CW41" s="11">
        <f>VLOOKUP(CW4,[1]Hárok1!$BU$9:$BV$32,2,0)</f>
        <v>1.021239</v>
      </c>
      <c r="CX41" s="11"/>
      <c r="CY41" s="11"/>
      <c r="CZ41" s="11"/>
      <c r="DA41" s="11"/>
      <c r="DB41" s="11">
        <f>VLOOKUP(DB4,[1]Hárok1!$BU$9:$BV$32,2,0)</f>
        <v>240.54999999999995</v>
      </c>
      <c r="DC41" s="11"/>
      <c r="DD41" s="11"/>
      <c r="DE41" s="11"/>
      <c r="DF41" s="11"/>
      <c r="DG41" s="11"/>
      <c r="DH41" s="11"/>
      <c r="DI41" s="11">
        <f>VLOOKUP(DI4,[1]Hárok1!$BU$9:$BV$32,2,0)</f>
        <v>175.38</v>
      </c>
      <c r="DJ41" s="11"/>
      <c r="DK41" s="11"/>
      <c r="DL41" s="11">
        <f>VLOOKUP(DL4,[1]Hárok1!$BU$9:$BV$32,2,0)</f>
        <v>24.95</v>
      </c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</row>
    <row r="42" spans="3:163" x14ac:dyDescent="0.25">
      <c r="C42" s="4" t="s">
        <v>37</v>
      </c>
      <c r="D42" s="6">
        <f t="shared" si="1"/>
        <v>113.59899999999999</v>
      </c>
      <c r="E42" s="11"/>
      <c r="F42" s="11"/>
      <c r="G42" s="11"/>
      <c r="H42" s="11">
        <f>VLOOKUP(H4,[1]Hárok1!$BW$9:$BX$33,2,0)</f>
        <v>0.10299999999999999</v>
      </c>
      <c r="I42" s="11"/>
      <c r="J42" s="11"/>
      <c r="K42" s="11"/>
      <c r="L42" s="11"/>
      <c r="M42" s="11"/>
      <c r="N42" s="11"/>
      <c r="O42" s="11"/>
      <c r="P42" s="11">
        <f>VLOOKUP(P4,[1]Hárok1!$BW$9:$BX$33,2,0)</f>
        <v>6.41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>
        <f>VLOOKUP(AD4,[1]Hárok1!$BW$9:$BX$33,2,0)</f>
        <v>7.88</v>
      </c>
      <c r="AE42" s="11"/>
      <c r="AF42" s="11"/>
      <c r="AG42" s="11"/>
      <c r="AH42" s="11"/>
      <c r="AI42" s="11"/>
      <c r="AJ42" s="11"/>
      <c r="AK42" s="11"/>
      <c r="AL42" s="11"/>
      <c r="AM42" s="11"/>
      <c r="AN42" s="11">
        <f>VLOOKUP(AN4,[1]Hárok1!$BW$9:$BX$33,2,0)</f>
        <v>6.04</v>
      </c>
      <c r="AO42" s="11">
        <f>VLOOKUP(AO4,[1]Hárok1!$BW$9:$BX$33,2,0)</f>
        <v>0.22269600000000003</v>
      </c>
      <c r="AP42" s="11">
        <f>VLOOKUP(AP4,[1]Hárok1!$BW$9:$BX$33,2,0)</f>
        <v>7.3000000000000009E-2</v>
      </c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>
        <f>VLOOKUP(BA4,[1]Hárok1!$BW$9:$BX$33,2,0)</f>
        <v>0.504</v>
      </c>
      <c r="BB42" s="11"/>
      <c r="BC42" s="11"/>
      <c r="BD42" s="11"/>
      <c r="BE42" s="11">
        <f>VLOOKUP(BE4,[1]Hárok1!$BW$9:$BX$33,2,0)</f>
        <v>5.1000000000000004E-2</v>
      </c>
      <c r="BF42" s="11"/>
      <c r="BG42" s="11"/>
      <c r="BH42" s="11">
        <f>VLOOKUP(BH4,[1]Hárok1!$BW$9:$BX$33,2,0)</f>
        <v>7.2000000000000008E-2</v>
      </c>
      <c r="BI42" s="11">
        <f>VLOOKUP(BI4,[1]Hárok1!$BW$9:$BX$33,2,0)</f>
        <v>8.0000000000000002E-3</v>
      </c>
      <c r="BJ42" s="11"/>
      <c r="BK42" s="11">
        <f>VLOOKUP(BK4,[1]Hárok1!$BW$9:$BX$33,2,0)</f>
        <v>0.37</v>
      </c>
      <c r="BL42" s="11"/>
      <c r="BM42" s="11"/>
      <c r="BN42" s="11"/>
      <c r="BO42" s="11"/>
      <c r="BP42" s="11">
        <f>VLOOKUP(BP4,[1]Hárok1!$BW$9:$BX$33,2,0)</f>
        <v>0.08</v>
      </c>
      <c r="BQ42" s="11"/>
      <c r="BR42" s="11"/>
      <c r="BS42" s="11"/>
      <c r="BT42" s="11"/>
      <c r="BU42" s="11"/>
      <c r="BV42" s="11"/>
      <c r="BW42" s="11">
        <f>VLOOKUP(BW4,[1]Hárok1!$BW$9:$BX$33,2,0)</f>
        <v>6.4000000000000001E-2</v>
      </c>
      <c r="BX42" s="11">
        <f>VLOOKUP(BX4,[1]Hárok1!$BW$9:$BX$33,2,0)</f>
        <v>0.33</v>
      </c>
      <c r="BY42" s="11">
        <f>VLOOKUP(BY4,[1]Hárok1!$BW$9:$BX$33,2,0)</f>
        <v>0.496</v>
      </c>
      <c r="BZ42" s="11">
        <f>VLOOKUP(BZ4,[1]Hárok1!$BW$9:$BX$33,2,0)</f>
        <v>2E-3</v>
      </c>
      <c r="CA42" s="11">
        <f>VLOOKUP(CA4,[1]Hárok1!$BW$9:$BX$33,2,0)</f>
        <v>5.0000000000000001E-3</v>
      </c>
      <c r="CB42" s="11"/>
      <c r="CC42" s="11"/>
      <c r="CD42" s="11"/>
      <c r="CE42" s="11"/>
      <c r="CF42" s="11">
        <f>VLOOKUP(CF4,[1]Hárok1!$BW$9:$BX$33,2,0)</f>
        <v>0.24399999999999999</v>
      </c>
      <c r="CG42" s="11"/>
      <c r="CH42" s="11"/>
      <c r="CI42" s="11"/>
      <c r="CJ42" s="11"/>
      <c r="CK42" s="11"/>
      <c r="CL42" s="11"/>
      <c r="CM42" s="11">
        <f>VLOOKUP(CM4,[1]Hárok1!$BW$9:$BX$33,2,0)</f>
        <v>0.58699999999999997</v>
      </c>
      <c r="CN42" s="11"/>
      <c r="CO42" s="11"/>
      <c r="CP42" s="11"/>
      <c r="CQ42" s="11"/>
      <c r="CR42" s="11"/>
      <c r="CS42" s="11"/>
      <c r="CT42" s="11"/>
      <c r="CU42" s="11"/>
      <c r="CV42" s="11">
        <f>VLOOKUP(CV4,[1]Hárok1!$BW$9:$BX$33,2,0)</f>
        <v>9.5852070000000005</v>
      </c>
      <c r="CW42" s="11">
        <f>VLOOKUP(CW4,[1]Hárok1!$BW$9:$BX$33,2,0)</f>
        <v>0.50209700000000002</v>
      </c>
      <c r="CX42" s="11"/>
      <c r="CY42" s="11"/>
      <c r="CZ42" s="11"/>
      <c r="DA42" s="11"/>
      <c r="DB42" s="11">
        <f>VLOOKUP(DB4,[1]Hárok1!$BW$9:$BX$33,2,0)</f>
        <v>17.93</v>
      </c>
      <c r="DC42" s="11"/>
      <c r="DD42" s="11"/>
      <c r="DE42" s="11"/>
      <c r="DF42" s="11"/>
      <c r="DG42" s="11"/>
      <c r="DH42" s="11"/>
      <c r="DI42" s="11">
        <f>VLOOKUP(DI4,[1]Hárok1!$BW$9:$BX$33,2,0)</f>
        <v>26.8</v>
      </c>
      <c r="DJ42" s="11"/>
      <c r="DK42" s="11"/>
      <c r="DL42" s="11">
        <f>VLOOKUP(DL4,[1]Hárok1!$BW$9:$BX$33,2,0)</f>
        <v>15.659999999999998</v>
      </c>
      <c r="DM42" s="11"/>
      <c r="DN42" s="11"/>
      <c r="DO42" s="11"/>
      <c r="DP42" s="11">
        <f>VLOOKUP(DP4,[1]Hárok1!$BW$9:$BX$33,2,0)</f>
        <v>19.580000000000002</v>
      </c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</row>
    <row r="43" spans="3:163" x14ac:dyDescent="0.25">
      <c r="C43" s="4" t="s">
        <v>38</v>
      </c>
      <c r="D43" s="6">
        <f t="shared" si="1"/>
        <v>386.71000000000009</v>
      </c>
      <c r="E43" s="11"/>
      <c r="F43" s="11"/>
      <c r="G43" s="11"/>
      <c r="H43" s="11">
        <f>VLOOKUP(H4,[1]Hárok1!$BY$9:$BZ$33,2,0)</f>
        <v>5.4000000000000006E-2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>
        <f>VLOOKUP(AD4,[1]Hárok1!$BY$9:$BZ$33,2,0)</f>
        <v>19.829999999999998</v>
      </c>
      <c r="AE43" s="11"/>
      <c r="AF43" s="11"/>
      <c r="AG43" s="11"/>
      <c r="AH43" s="11"/>
      <c r="AI43" s="11"/>
      <c r="AJ43" s="11"/>
      <c r="AK43" s="11"/>
      <c r="AL43" s="11"/>
      <c r="AM43" s="11"/>
      <c r="AN43" s="11">
        <f>VLOOKUP(AN4,[1]Hárok1!$BY$9:$BZ$33,2,0)</f>
        <v>12.080000000000002</v>
      </c>
      <c r="AO43" s="11">
        <f>VLOOKUP(AO4,[1]Hárok1!$BY$9:$BZ$33,2,0)</f>
        <v>0.5058720000000001</v>
      </c>
      <c r="AP43" s="11">
        <f>VLOOKUP(AP4,[1]Hárok1!$BY$9:$BZ$33,2,0)</f>
        <v>0.13999999999999999</v>
      </c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>
        <f>VLOOKUP(BE4,[1]Hárok1!$BY$9:$BZ$33,2,0)</f>
        <v>6.0000000000000001E-3</v>
      </c>
      <c r="BF43" s="11">
        <f>VLOOKUP(BF4,[1]Hárok1!$BY$9:$BZ$33,2,0)</f>
        <v>2E-3</v>
      </c>
      <c r="BG43" s="11"/>
      <c r="BH43" s="11">
        <f>VLOOKUP(BH4,[1]Hárok1!$BY$9:$BZ$33,2,0)</f>
        <v>5.0000000000000001E-3</v>
      </c>
      <c r="BI43" s="11">
        <f>VLOOKUP(BI4,[1]Hárok1!$BY$9:$BZ$33,2,0)</f>
        <v>1.6E-2</v>
      </c>
      <c r="BJ43" s="11"/>
      <c r="BK43" s="11">
        <f>VLOOKUP(BK4,[1]Hárok1!$BY$9:$BZ$33,2,0)</f>
        <v>0.73599999999999999</v>
      </c>
      <c r="BL43" s="11"/>
      <c r="BM43" s="11"/>
      <c r="BN43" s="11"/>
      <c r="BO43" s="11"/>
      <c r="BP43" s="11">
        <f>VLOOKUP(BP4,[1]Hárok1!$BY$9:$BZ$33,2,0)</f>
        <v>0.16</v>
      </c>
      <c r="BQ43" s="11"/>
      <c r="BR43" s="11"/>
      <c r="BS43" s="11"/>
      <c r="BT43" s="11"/>
      <c r="BU43" s="11"/>
      <c r="BV43" s="11"/>
      <c r="BW43" s="11">
        <f>VLOOKUP(BW4,[1]Hárok1!$BY$9:$BZ$33,2,0)</f>
        <v>0.18</v>
      </c>
      <c r="BX43" s="11">
        <f>VLOOKUP(BX4,[1]Hárok1!$BY$9:$BZ$33,2,0)</f>
        <v>0.13</v>
      </c>
      <c r="BY43" s="11">
        <f>VLOOKUP(BY4,[1]Hárok1!$BY$9:$BZ$33,2,0)</f>
        <v>0.29500000000000004</v>
      </c>
      <c r="BZ43" s="11">
        <f>VLOOKUP(BZ4,[1]Hárok1!$BY$9:$BZ$33,2,0)</f>
        <v>1E-3</v>
      </c>
      <c r="CA43" s="11">
        <f>VLOOKUP(CA4,[1]Hárok1!$BY$9:$BZ$33,2,0)</f>
        <v>2E-3</v>
      </c>
      <c r="CB43" s="11"/>
      <c r="CC43" s="11"/>
      <c r="CD43" s="11"/>
      <c r="CE43" s="11"/>
      <c r="CF43" s="11">
        <f>VLOOKUP(CF4,[1]Hárok1!$BY$9:$BZ$33,2,0)</f>
        <v>0.42300000000000004</v>
      </c>
      <c r="CG43" s="11"/>
      <c r="CH43" s="11"/>
      <c r="CI43" s="11"/>
      <c r="CJ43" s="11"/>
      <c r="CK43" s="11"/>
      <c r="CL43" s="11"/>
      <c r="CM43" s="11">
        <f>VLOOKUP(CM4,[1]Hárok1!$BY$9:$BZ$33,2,0)</f>
        <v>0.91999999999999993</v>
      </c>
      <c r="CN43" s="11"/>
      <c r="CO43" s="11"/>
      <c r="CP43" s="11"/>
      <c r="CQ43" s="11"/>
      <c r="CR43" s="11"/>
      <c r="CS43" s="11"/>
      <c r="CT43" s="11"/>
      <c r="CU43" s="11"/>
      <c r="CV43" s="11">
        <f>VLOOKUP(CV4,[1]Hárok1!$BY$9:$BZ$33,2,0)</f>
        <v>21.773574000000004</v>
      </c>
      <c r="CW43" s="11">
        <f>VLOOKUP(CW4,[1]Hárok1!$BY$9:$BZ$33,2,0)</f>
        <v>1.1405540000000001</v>
      </c>
      <c r="CX43" s="11"/>
      <c r="CY43" s="11"/>
      <c r="CZ43" s="11"/>
      <c r="DA43" s="11"/>
      <c r="DB43" s="11">
        <f>VLOOKUP(DB4,[1]Hárok1!$BY$9:$BZ$33,2,0)</f>
        <v>84.33</v>
      </c>
      <c r="DC43" s="11"/>
      <c r="DD43" s="11"/>
      <c r="DE43" s="11"/>
      <c r="DF43" s="11"/>
      <c r="DG43" s="11"/>
      <c r="DH43" s="11"/>
      <c r="DI43" s="11">
        <f>VLOOKUP(DI4,[1]Hárok1!$BY$9:$BZ$33,2,0)</f>
        <v>199.93000000000004</v>
      </c>
      <c r="DJ43" s="11"/>
      <c r="DK43" s="11"/>
      <c r="DL43" s="11">
        <f>VLOOKUP(DL4,[1]Hárok1!$BY$9:$BZ$33,2,0)</f>
        <v>40.89</v>
      </c>
      <c r="DM43" s="11"/>
      <c r="DN43" s="11"/>
      <c r="DO43" s="11"/>
      <c r="DP43" s="11"/>
      <c r="DQ43" s="11"/>
      <c r="DR43" s="11"/>
      <c r="DS43" s="11"/>
      <c r="DT43" s="11">
        <f>VLOOKUP(DT4,[1]Hárok1!$BY$9:$BZ$33,2,0)</f>
        <v>0.85</v>
      </c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>
        <f>VLOOKUP(EI4,[1]Hárok1!$BY$9:$BZ$33,2,0)</f>
        <v>2.31</v>
      </c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</row>
    <row r="44" spans="3:163" x14ac:dyDescent="0.25">
      <c r="C44" s="4" t="s">
        <v>39</v>
      </c>
      <c r="D44" s="6">
        <f t="shared" si="1"/>
        <v>374.07939999999996</v>
      </c>
      <c r="E44" s="11"/>
      <c r="F44" s="11"/>
      <c r="G44" s="11"/>
      <c r="H44" s="11">
        <f>VLOOKUP(H4,[1]Hárok1!$CA$9:$CB$33,2,0)</f>
        <v>6.0000000000000001E-3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>
        <f>VLOOKUP(AD4,[1]Hárok1!$CA$9:$CB$33,2,0)</f>
        <v>13.86</v>
      </c>
      <c r="AE44" s="11"/>
      <c r="AF44" s="11"/>
      <c r="AG44" s="11"/>
      <c r="AH44" s="11"/>
      <c r="AI44" s="11"/>
      <c r="AJ44" s="11"/>
      <c r="AK44" s="11"/>
      <c r="AL44" s="11"/>
      <c r="AM44" s="11"/>
      <c r="AN44" s="11">
        <f>VLOOKUP(AN4,[1]Hárok1!$CA$9:$CB$33,2,0)</f>
        <v>10.84</v>
      </c>
      <c r="AO44" s="11">
        <f>VLOOKUP(AO4,[1]Hárok1!$CA$9:$CB$33,2,0)</f>
        <v>0.41147999999999996</v>
      </c>
      <c r="AP44" s="11">
        <f>VLOOKUP(AP4,[1]Hárok1!$CA$9:$CB$33,2,0)</f>
        <v>0.08</v>
      </c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>
        <f>VLOOKUP(BB4,[1]Hárok1!$CA$9:$CB$33,2,0)</f>
        <v>1.84</v>
      </c>
      <c r="BC44" s="11"/>
      <c r="BD44" s="11"/>
      <c r="BE44" s="11">
        <f>VLOOKUP(BE4,[1]Hárok1!$CA$9:$CB$33,2,0)</f>
        <v>0.04</v>
      </c>
      <c r="BF44" s="11">
        <f>VLOOKUP(BF4,[1]Hárok1!$CA$9:$CB$33,2,0)</f>
        <v>1E-3</v>
      </c>
      <c r="BG44" s="11"/>
      <c r="BH44" s="11">
        <f>VLOOKUP(BH4,[1]Hárok1!$CA$9:$CB$33,2,0)</f>
        <v>0.05</v>
      </c>
      <c r="BI44" s="11"/>
      <c r="BJ44" s="11"/>
      <c r="BK44" s="11">
        <f>VLOOKUP(BK4,[1]Hárok1!$CA$9:$CB$33,2,0)</f>
        <v>1.175</v>
      </c>
      <c r="BL44" s="11"/>
      <c r="BM44" s="11"/>
      <c r="BN44" s="11"/>
      <c r="BO44" s="11"/>
      <c r="BP44" s="11">
        <f>VLOOKUP(BP4,[1]Hárok1!$CA$9:$CB$33,2,0)</f>
        <v>0.12890000000000001</v>
      </c>
      <c r="BQ44" s="11"/>
      <c r="BR44" s="11"/>
      <c r="BS44" s="11"/>
      <c r="BT44" s="11"/>
      <c r="BU44" s="11"/>
      <c r="BV44" s="11"/>
      <c r="BW44" s="11">
        <f>VLOOKUP(BW4,[1]Hárok1!$CA$9:$CB$33,2,0)</f>
        <v>0.06</v>
      </c>
      <c r="BX44" s="11">
        <f>VLOOKUP(BX4,[1]Hárok1!$CA$9:$CB$33,2,0)</f>
        <v>0.122</v>
      </c>
      <c r="BY44" s="11">
        <f>VLOOKUP(BY4,[1]Hárok1!$CA$9:$CB$33,2,0)</f>
        <v>0.11</v>
      </c>
      <c r="BZ44" s="11">
        <f>VLOOKUP(BZ4,[1]Hárok1!$CA$9:$CB$33,2,0)</f>
        <v>1E-3</v>
      </c>
      <c r="CA44" s="11"/>
      <c r="CB44" s="11"/>
      <c r="CC44" s="11"/>
      <c r="CD44" s="11"/>
      <c r="CE44" s="11"/>
      <c r="CF44" s="11">
        <f>VLOOKUP(CF4,[1]Hárok1!$CA$9:$CB$33,2,0)</f>
        <v>0.82</v>
      </c>
      <c r="CG44" s="11"/>
      <c r="CH44" s="11"/>
      <c r="CI44" s="11"/>
      <c r="CJ44" s="11"/>
      <c r="CK44" s="11"/>
      <c r="CL44" s="11"/>
      <c r="CM44" s="11">
        <f>VLOOKUP(CM4,[1]Hárok1!$CA$9:$CB$33,2,0)</f>
        <v>1.37</v>
      </c>
      <c r="CN44" s="11"/>
      <c r="CO44" s="11"/>
      <c r="CP44" s="11"/>
      <c r="CQ44" s="11"/>
      <c r="CR44" s="11"/>
      <c r="CS44" s="11"/>
      <c r="CT44" s="11"/>
      <c r="CU44" s="11"/>
      <c r="CV44" s="11">
        <f>VLOOKUP(CV4,[1]Hárok1!$CA$9:$CB$33,2,0)</f>
        <v>17.710784999999998</v>
      </c>
      <c r="CW44" s="11">
        <f>VLOOKUP(CW4,[1]Hárok1!$CA$9:$CB$33,2,0)</f>
        <v>0.92773499999999987</v>
      </c>
      <c r="CX44" s="11"/>
      <c r="CY44" s="11"/>
      <c r="CZ44" s="11"/>
      <c r="DA44" s="11"/>
      <c r="DB44" s="11">
        <f>VLOOKUP(DB4,[1]Hárok1!$CA$9:$CB$33,2,0)</f>
        <v>188.30999999999997</v>
      </c>
      <c r="DC44" s="11"/>
      <c r="DD44" s="11"/>
      <c r="DE44" s="11"/>
      <c r="DF44" s="11"/>
      <c r="DG44" s="11"/>
      <c r="DH44" s="11"/>
      <c r="DI44" s="11">
        <f>VLOOKUP(DI4,[1]Hárok1!$CA$9:$CB$33,2,0)</f>
        <v>102.53</v>
      </c>
      <c r="DJ44" s="11"/>
      <c r="DK44" s="11"/>
      <c r="DL44" s="11">
        <f>VLOOKUP(DL4,[1]Hárok1!$CA$9:$CB$33,2,0)</f>
        <v>16.62</v>
      </c>
      <c r="DM44" s="11"/>
      <c r="DN44" s="11"/>
      <c r="DO44" s="11"/>
      <c r="DP44" s="11">
        <f>VLOOKUP(DP4,[1]Hárok1!$CA$9:$CB$33,2,0)</f>
        <v>16.899999999999999</v>
      </c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>
        <f>VLOOKUP(ED4,[1]Hárok1!$CA$9:$CB$33,2,0)</f>
        <v>0.1225</v>
      </c>
      <c r="EE44" s="11"/>
      <c r="EF44" s="11"/>
      <c r="EG44" s="11"/>
      <c r="EH44" s="11"/>
      <c r="EI44" s="11"/>
      <c r="EJ44" s="11"/>
      <c r="EK44" s="11"/>
      <c r="EL44" s="11"/>
      <c r="EM44" s="11">
        <f>VLOOKUP(EM4,[1]Hárok1!$CA$9:$CB$33,2,0)</f>
        <v>4.2999999999999997E-2</v>
      </c>
      <c r="EN44" s="11"/>
      <c r="EO44" s="11"/>
      <c r="EP44" s="11"/>
      <c r="EQ44" s="11"/>
      <c r="ER44" s="11"/>
      <c r="ES44" s="11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</row>
    <row r="45" spans="3:163" x14ac:dyDescent="0.25">
      <c r="C45" s="4" t="s">
        <v>40</v>
      </c>
      <c r="D45" s="6">
        <f t="shared" si="1"/>
        <v>944.68999999999994</v>
      </c>
      <c r="E45" s="11"/>
      <c r="F45" s="11"/>
      <c r="G45" s="11"/>
      <c r="H45" s="11"/>
      <c r="I45" s="11"/>
      <c r="J45" s="11">
        <f>VLOOKUP(J4,[1]Hárok1!$CC$9:$CD$21,2,0)</f>
        <v>8.5500000000000007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>
        <f>VLOOKUP(Y4,[1]Hárok1!$CC$9:$CD$21,2,0)</f>
        <v>7.86</v>
      </c>
      <c r="Z45" s="11"/>
      <c r="AA45" s="11"/>
      <c r="AB45" s="11"/>
      <c r="AC45" s="11"/>
      <c r="AD45" s="11">
        <f>VLOOKUP(AD4,[1]Hárok1!$CC$9:$CD$21,2,0)</f>
        <v>17.620000000000005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>
        <f>VLOOKUP(AN4,[1]Hárok1!$CC$9:$CD$21,2,0)</f>
        <v>24.560000000000002</v>
      </c>
      <c r="AO45" s="11">
        <f>VLOOKUP(AO4,[1]Hárok1!$CC$9:$CD$21,2,0)</f>
        <v>0.84996000000000027</v>
      </c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>
        <f>VLOOKUP(BK4,[1]Hárok1!$CC$9:$CD$21,2,0)</f>
        <v>3.02</v>
      </c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>
        <f>VLOOKUP(CF4,[1]Hárok1!$CC$9:$CD$21,2,0)</f>
        <v>2.44</v>
      </c>
      <c r="CG45" s="11"/>
      <c r="CH45" s="11"/>
      <c r="CI45" s="11"/>
      <c r="CJ45" s="11"/>
      <c r="CK45" s="11"/>
      <c r="CL45" s="11"/>
      <c r="CM45" s="11">
        <f>VLOOKUP(CM4,[1]Hárok1!$CC$9:$CD$21,2,0)</f>
        <v>3.1799999999999997</v>
      </c>
      <c r="CN45" s="11"/>
      <c r="CO45" s="11"/>
      <c r="CP45" s="11"/>
      <c r="CQ45" s="11"/>
      <c r="CR45" s="11"/>
      <c r="CS45" s="11"/>
      <c r="CT45" s="11"/>
      <c r="CU45" s="11"/>
      <c r="CV45" s="11">
        <f>VLOOKUP(CV4,[1]Hárok1!$CC$9:$CD$21,2,0)</f>
        <v>36.583695000000006</v>
      </c>
      <c r="CW45" s="11">
        <f>VLOOKUP(CW4,[1]Hárok1!$CC$9:$CD$21,2,0)</f>
        <v>1.9163450000000006</v>
      </c>
      <c r="CX45" s="11"/>
      <c r="CY45" s="11"/>
      <c r="CZ45" s="11"/>
      <c r="DA45" s="11"/>
      <c r="DB45" s="11">
        <f>VLOOKUP(DB4,[1]Hárok1!$CC$9:$CD$21,2,0)</f>
        <v>183.21999999999997</v>
      </c>
      <c r="DC45" s="11"/>
      <c r="DD45" s="11"/>
      <c r="DE45" s="11"/>
      <c r="DF45" s="11"/>
      <c r="DG45" s="11"/>
      <c r="DH45" s="11"/>
      <c r="DI45" s="11">
        <f>VLOOKUP(DI4,[1]Hárok1!$CC$9:$CD$21,2,0)</f>
        <v>509.75</v>
      </c>
      <c r="DJ45" s="11"/>
      <c r="DK45" s="11"/>
      <c r="DL45" s="11">
        <f>VLOOKUP(DL4,[1]Hárok1!$CC$9:$CD$21,2,0)</f>
        <v>145.13999999999999</v>
      </c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</row>
    <row r="46" spans="3:163" x14ac:dyDescent="0.25">
      <c r="C46" s="4" t="s">
        <v>41</v>
      </c>
      <c r="D46" s="6">
        <f t="shared" si="1"/>
        <v>764.56899999999996</v>
      </c>
      <c r="E46" s="11"/>
      <c r="F46" s="11"/>
      <c r="G46" s="11"/>
      <c r="H46" s="11">
        <f>VLOOKUP(H4,[1]Hárok1!$CE$9:$CF$34,2,0)</f>
        <v>3.9999999999999994E-2</v>
      </c>
      <c r="I46" s="11"/>
      <c r="J46" s="11">
        <f>VLOOKUP(J4,[1]Hárok1!$CE$9:$CF$34,2,0)</f>
        <v>2.4900000000000002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>
        <f>VLOOKUP(AD4,[1]Hárok1!$CE$9:$CF$34,2,0)</f>
        <v>29.719999999999995</v>
      </c>
      <c r="AE46" s="11"/>
      <c r="AF46" s="11"/>
      <c r="AG46" s="11"/>
      <c r="AH46" s="11"/>
      <c r="AI46" s="11"/>
      <c r="AJ46" s="11"/>
      <c r="AK46" s="11"/>
      <c r="AL46" s="11"/>
      <c r="AM46" s="11"/>
      <c r="AN46" s="11">
        <f>VLOOKUP(AN4,[1]Hárok1!$CE$9:$CF$34,2,0)</f>
        <v>31</v>
      </c>
      <c r="AO46" s="11">
        <f>VLOOKUP(AO4,[1]Hárok1!$CE$9:$CF$34,2,0)</f>
        <v>0.81518399999999991</v>
      </c>
      <c r="AP46" s="11">
        <f>VLOOKUP(AP4,[1]Hárok1!$CE$9:$CF$34,2,0)</f>
        <v>0.08</v>
      </c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>
        <f>VLOOKUP(BA4,[1]Hárok1!$CE$9:$CF$34,2,0)</f>
        <v>2.66</v>
      </c>
      <c r="BB46" s="11"/>
      <c r="BC46" s="11"/>
      <c r="BD46" s="11"/>
      <c r="BE46" s="11">
        <f>VLOOKUP(BE4,[1]Hárok1!$CE$9:$CF$34,2,0)</f>
        <v>7.0000000000000007E-2</v>
      </c>
      <c r="BF46" s="11"/>
      <c r="BG46" s="11"/>
      <c r="BH46" s="11">
        <f>VLOOKUP(BH4,[1]Hárok1!$CE$9:$CF$34,2,0)</f>
        <v>0.11</v>
      </c>
      <c r="BI46" s="11">
        <f>VLOOKUP(BI4,[1]Hárok1!$CE$9:$CF$34,2,0)</f>
        <v>0.05</v>
      </c>
      <c r="BJ46" s="11"/>
      <c r="BK46" s="11">
        <f>VLOOKUP(BK4,[1]Hárok1!$CE$9:$CF$34,2,0)</f>
        <v>2.9209999999999998</v>
      </c>
      <c r="BL46" s="11"/>
      <c r="BM46" s="11"/>
      <c r="BN46" s="11"/>
      <c r="BO46" s="11"/>
      <c r="BP46" s="11">
        <f>VLOOKUP(BP4,[1]Hárok1!$CE$9:$CF$34,2,0)</f>
        <v>0.12000000000000001</v>
      </c>
      <c r="BQ46" s="11"/>
      <c r="BR46" s="11"/>
      <c r="BS46" s="11"/>
      <c r="BT46" s="11"/>
      <c r="BU46" s="11"/>
      <c r="BV46" s="11"/>
      <c r="BW46" s="11">
        <f>VLOOKUP(BW4,[1]Hárok1!$CE$9:$CF$34,2,0)</f>
        <v>0.32</v>
      </c>
      <c r="BX46" s="11">
        <f>VLOOKUP(BX4,[1]Hárok1!$CE$9:$CF$34,2,0)</f>
        <v>0.13</v>
      </c>
      <c r="BY46" s="11">
        <f>VLOOKUP(BY4,[1]Hárok1!$CE$9:$CF$34,2,0)</f>
        <v>0.47499999999999998</v>
      </c>
      <c r="BZ46" s="11">
        <f>VLOOKUP(BZ4,[1]Hárok1!$CE$9:$CF$34,2,0)</f>
        <v>2.1000000000000001E-2</v>
      </c>
      <c r="CA46" s="11">
        <f>VLOOKUP(CA4,[1]Hárok1!$CE$9:$CF$34,2,0)</f>
        <v>1.0999999999999999E-2</v>
      </c>
      <c r="CB46" s="11"/>
      <c r="CC46" s="11"/>
      <c r="CD46" s="11"/>
      <c r="CE46" s="11"/>
      <c r="CF46" s="11">
        <f>VLOOKUP(CF4,[1]Hárok1!$CE$9:$CF$34,2,0)</f>
        <v>2.5350000000000001</v>
      </c>
      <c r="CG46" s="11"/>
      <c r="CH46" s="11"/>
      <c r="CI46" s="11"/>
      <c r="CJ46" s="11"/>
      <c r="CK46" s="11"/>
      <c r="CL46" s="11"/>
      <c r="CM46" s="11">
        <f>VLOOKUP(CM4,[1]Hárok1!$CE$9:$CF$34,2,0)</f>
        <v>3.9160000000000004</v>
      </c>
      <c r="CN46" s="11"/>
      <c r="CO46" s="11"/>
      <c r="CP46" s="11"/>
      <c r="CQ46" s="11"/>
      <c r="CR46" s="11"/>
      <c r="CS46" s="11"/>
      <c r="CT46" s="11">
        <f>VLOOKUP(CT4,[1]Hárok1!$CE$9:$CF$34,2,0)</f>
        <v>15.98</v>
      </c>
      <c r="CU46" s="11"/>
      <c r="CV46" s="11">
        <f>VLOOKUP(CV4,[1]Hárok1!$CE$9:$CF$34,2,0)</f>
        <v>35.086877999999984</v>
      </c>
      <c r="CW46" s="11">
        <f>VLOOKUP(CW4,[1]Hárok1!$CE$9:$CF$34,2,0)</f>
        <v>1.8379379999999994</v>
      </c>
      <c r="CX46" s="11"/>
      <c r="CY46" s="11"/>
      <c r="CZ46" s="11"/>
      <c r="DA46" s="11"/>
      <c r="DB46" s="11">
        <f>VLOOKUP(DB4,[1]Hárok1!$CE$9:$CF$34,2,0)</f>
        <v>297.58</v>
      </c>
      <c r="DC46" s="11"/>
      <c r="DD46" s="11"/>
      <c r="DE46" s="11"/>
      <c r="DF46" s="11"/>
      <c r="DG46" s="11"/>
      <c r="DH46" s="11"/>
      <c r="DI46" s="11">
        <f>VLOOKUP(DI4,[1]Hárok1!$CE$9:$CF$34,2,0)</f>
        <v>202.76999999999998</v>
      </c>
      <c r="DJ46" s="11"/>
      <c r="DK46" s="11"/>
      <c r="DL46" s="11">
        <f>VLOOKUP(DL4,[1]Hárok1!$CE$9:$CF$34,2,0)</f>
        <v>36.64</v>
      </c>
      <c r="DM46" s="11"/>
      <c r="DN46" s="11"/>
      <c r="DO46" s="11"/>
      <c r="DP46" s="11">
        <f>VLOOKUP(DP4,[1]Hárok1!$CE$9:$CF$34,2,0)</f>
        <v>97.19</v>
      </c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</row>
    <row r="47" spans="3:163" x14ac:dyDescent="0.25">
      <c r="C47" s="4" t="s">
        <v>42</v>
      </c>
      <c r="D47" s="6">
        <f t="shared" si="1"/>
        <v>217.512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>
        <f>VLOOKUP(AD4,[1]Hárok1!$CG$9:$CH$29,2,0)</f>
        <v>6.09</v>
      </c>
      <c r="AE47" s="11"/>
      <c r="AF47" s="11"/>
      <c r="AG47" s="11"/>
      <c r="AH47" s="11"/>
      <c r="AI47" s="11"/>
      <c r="AJ47" s="11"/>
      <c r="AK47" s="11"/>
      <c r="AL47" s="11"/>
      <c r="AM47" s="11"/>
      <c r="AN47" s="11">
        <f>VLOOKUP(AN4,[1]Hárok1!$CG$9:$CH$29,2,0)</f>
        <v>7.8800000000000008</v>
      </c>
      <c r="AO47" s="11">
        <f>VLOOKUP(AO4,[1]Hárok1!$CG$9:$CH$29,2,0)</f>
        <v>0.25704000000000005</v>
      </c>
      <c r="AP47" s="11">
        <f>VLOOKUP(AP4,[1]Hárok1!$CG$9:$CH$29,2,0)</f>
        <v>0.01</v>
      </c>
      <c r="AQ47" s="11"/>
      <c r="AR47" s="11"/>
      <c r="AS47" s="11"/>
      <c r="AT47" s="11"/>
      <c r="AU47" s="11"/>
      <c r="AV47" s="11"/>
      <c r="AW47" s="11"/>
      <c r="AX47" s="54">
        <f>VLOOKUP(AX4,[1]Hárok1!$CG$13:$CH$13,2,0)</f>
        <v>0.26400000000000001</v>
      </c>
      <c r="AY47" s="11"/>
      <c r="AZ47" s="11"/>
      <c r="BA47" s="11">
        <f>VLOOKUP(BA4,[1]Hárok1!$CG$9:$CH$29,2,0)</f>
        <v>1.004</v>
      </c>
      <c r="BB47" s="11"/>
      <c r="BC47" s="11"/>
      <c r="BD47" s="11"/>
      <c r="BE47" s="11"/>
      <c r="BF47" s="11"/>
      <c r="BG47" s="11"/>
      <c r="BH47" s="11">
        <f>VLOOKUP(BH4,[1]Hárok1!$CG$9:$CH$29,2,0)</f>
        <v>1.2E-2</v>
      </c>
      <c r="BI47" s="11">
        <f>VLOOKUP(BI4,[1]Hárok1!$CG$9:$CH$29,2,0)</f>
        <v>5.0999999999999997E-2</v>
      </c>
      <c r="BJ47" s="11"/>
      <c r="BK47" s="11">
        <f>VLOOKUP(BK4,[1]Hárok1!$CG$9:$CH$29,2,0)</f>
        <v>0.79</v>
      </c>
      <c r="BL47" s="11"/>
      <c r="BM47" s="11"/>
      <c r="BN47" s="11"/>
      <c r="BO47" s="11"/>
      <c r="BP47" s="11">
        <f>VLOOKUP(BP4,[1]Hárok1!$CG$9:$CH$29,2,0)</f>
        <v>8.5000000000000006E-2</v>
      </c>
      <c r="BQ47" s="11"/>
      <c r="BR47" s="11"/>
      <c r="BS47" s="11"/>
      <c r="BT47" s="11"/>
      <c r="BU47" s="11"/>
      <c r="BV47" s="11"/>
      <c r="BW47" s="11">
        <f>VLOOKUP(BW4,[1]Hárok1!$CG$9:$CH$29,2,0)</f>
        <v>8.2000000000000003E-2</v>
      </c>
      <c r="BX47" s="11">
        <f>VLOOKUP(BX4,[1]Hárok1!$CG$9:$CH$29,2,0)</f>
        <v>0.04</v>
      </c>
      <c r="BY47" s="11"/>
      <c r="BZ47" s="11"/>
      <c r="CA47" s="11">
        <f>VLOOKUP(CA4,[1]Hárok1!$CG$9:$CH$29,2,0)</f>
        <v>2E-3</v>
      </c>
      <c r="CB47" s="11"/>
      <c r="CC47" s="11"/>
      <c r="CD47" s="11"/>
      <c r="CE47" s="11"/>
      <c r="CF47" s="11">
        <f>VLOOKUP(CF4,[1]Hárok1!$CG$9:$CH$29,2,0)</f>
        <v>0.53200000000000003</v>
      </c>
      <c r="CG47" s="11"/>
      <c r="CH47" s="11"/>
      <c r="CI47" s="11"/>
      <c r="CJ47" s="11"/>
      <c r="CK47" s="11"/>
      <c r="CL47" s="11"/>
      <c r="CM47" s="11">
        <f>VLOOKUP(CM4,[1]Hárok1!$CG$9:$CH$29,2,0)</f>
        <v>0.42</v>
      </c>
      <c r="CN47" s="11"/>
      <c r="CO47" s="11"/>
      <c r="CP47" s="11"/>
      <c r="CQ47" s="11"/>
      <c r="CR47" s="11"/>
      <c r="CS47" s="11"/>
      <c r="CT47" s="11"/>
      <c r="CU47" s="11"/>
      <c r="CV47" s="11">
        <f>VLOOKUP(CV4,[1]Hárok1!$CG$9:$CH$29,2,0)</f>
        <v>11.06343</v>
      </c>
      <c r="CW47" s="11">
        <f>VLOOKUP(CW4,[1]Hárok1!$CG$9:$CH$29,2,0)</f>
        <v>0.57952999999999999</v>
      </c>
      <c r="CX47" s="11"/>
      <c r="CY47" s="11"/>
      <c r="CZ47" s="11"/>
      <c r="DA47" s="11"/>
      <c r="DB47" s="11">
        <f>VLOOKUP(DB4,[1]Hárok1!$CG$9:$CH$29,2,0)</f>
        <v>76.8</v>
      </c>
      <c r="DC47" s="11"/>
      <c r="DD47" s="11"/>
      <c r="DE47" s="11">
        <f>VLOOKUP(DE4,[1]Hárok1!$CG$9:$CH$29,2,0)</f>
        <v>16</v>
      </c>
      <c r="DF47" s="11"/>
      <c r="DG47" s="11"/>
      <c r="DH47" s="11"/>
      <c r="DI47" s="11"/>
      <c r="DJ47" s="11"/>
      <c r="DK47" s="11">
        <f>VLOOKUP(DK4,[1]Hárok1!$CG$9:$CH$29,2,0)</f>
        <v>76.930000000000007</v>
      </c>
      <c r="DL47" s="11"/>
      <c r="DM47" s="11"/>
      <c r="DN47" s="11"/>
      <c r="DO47" s="11">
        <f>VLOOKUP(DO4,[1]Hárok1!$CG$9:$CH$29,2,0)</f>
        <v>7.94</v>
      </c>
      <c r="DP47" s="11"/>
      <c r="DQ47" s="11"/>
      <c r="DR47" s="11">
        <f>VLOOKUP(DR4,[1]Hárok1!$CG$9:$CH$40,2,0)</f>
        <v>10.68</v>
      </c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</row>
    <row r="48" spans="3:163" x14ac:dyDescent="0.25">
      <c r="C48" s="4" t="s">
        <v>43</v>
      </c>
      <c r="D48" s="6">
        <f t="shared" si="1"/>
        <v>897.94600000000014</v>
      </c>
      <c r="E48" s="11"/>
      <c r="F48" s="11"/>
      <c r="G48" s="11"/>
      <c r="H48" s="11">
        <f>VLOOKUP(H4,[1]Hárok1!$CI$9:$CJ$32,2,0)</f>
        <v>6.4000000000000001E-2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VLOOKUP(V4,[1]Hárok1!$CI$9:$CJ$32,2,0)</f>
        <v>30.679999999999996</v>
      </c>
      <c r="W48" s="11"/>
      <c r="X48" s="11"/>
      <c r="Y48" s="11"/>
      <c r="Z48" s="11"/>
      <c r="AA48" s="11"/>
      <c r="AB48" s="11"/>
      <c r="AC48" s="11"/>
      <c r="AD48" s="11">
        <f>VLOOKUP(AD4,[1]Hárok1!$CI$9:$CJ$32,2,0)</f>
        <v>39.38000000000001</v>
      </c>
      <c r="AE48" s="11"/>
      <c r="AF48" s="11"/>
      <c r="AG48" s="11"/>
      <c r="AH48" s="11"/>
      <c r="AI48" s="11"/>
      <c r="AJ48" s="11"/>
      <c r="AK48" s="11"/>
      <c r="AL48" s="11"/>
      <c r="AM48" s="11"/>
      <c r="AN48" s="11">
        <f>VLOOKUP(AN4,[1]Hárok1!$CI$9:$CJ$32,2,0)</f>
        <v>26.97</v>
      </c>
      <c r="AO48" s="11">
        <f>VLOOKUP(AO4,[1]Hárok1!$CI$9:$CJ$32,2,0)</f>
        <v>1.1597040000000001</v>
      </c>
      <c r="AP48" s="11">
        <f>VLOOKUP(AP4,[1]Hárok1!$CI$9:$CJ$32,2,0)</f>
        <v>0.41499999999999998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>
        <f>VLOOKUP(BB4,[1]Hárok1!$CI$9:$CJ$32,2,0)</f>
        <v>4.0599999999999996</v>
      </c>
      <c r="BC48" s="11"/>
      <c r="BD48" s="11"/>
      <c r="BE48" s="11">
        <f>VLOOKUP(BE4,[1]Hárok1!$CI$9:$CJ$32,2,0)</f>
        <v>0.17599999999999999</v>
      </c>
      <c r="BF48" s="11"/>
      <c r="BG48" s="11"/>
      <c r="BH48" s="11">
        <f>VLOOKUP(BH4,[1]Hárok1!$CI$9:$CJ$32,2,0)</f>
        <v>0.13800000000000001</v>
      </c>
      <c r="BI48" s="11">
        <f>VLOOKUP(BI4,[1]Hárok1!$CI$9:$CJ$32,2,0)</f>
        <v>1E-3</v>
      </c>
      <c r="BJ48" s="11"/>
      <c r="BK48" s="11">
        <f>VLOOKUP(BK4,[1]Hárok1!$CI$9:$CJ$32,2,0)</f>
        <v>0.94599999999999995</v>
      </c>
      <c r="BL48" s="11"/>
      <c r="BM48" s="11"/>
      <c r="BN48" s="11"/>
      <c r="BO48" s="11"/>
      <c r="BP48" s="11">
        <f>VLOOKUP(BP4,[1]Hárok1!$CI$9:$CJ$32,2,0)</f>
        <v>7.1999999999999995E-2</v>
      </c>
      <c r="BQ48" s="11"/>
      <c r="BR48" s="11"/>
      <c r="BS48" s="11"/>
      <c r="BT48" s="11"/>
      <c r="BU48" s="11"/>
      <c r="BV48" s="11"/>
      <c r="BW48" s="11">
        <f>VLOOKUP(BW4,[1]Hárok1!$CI$9:$CJ$32,2,0)</f>
        <v>0.34499999999999997</v>
      </c>
      <c r="BX48" s="11">
        <f>VLOOKUP(BX4,[1]Hárok1!$CI$9:$CJ$32,2,0)</f>
        <v>0.50700000000000001</v>
      </c>
      <c r="BY48" s="11">
        <f>VLOOKUP(BY4,[1]Hárok1!$CI$9:$CJ$32,2,0)</f>
        <v>0.97899999999999998</v>
      </c>
      <c r="BZ48" s="11">
        <f>VLOOKUP(BZ4,[1]Hárok1!$CI$9:$CJ$32,2,0)</f>
        <v>2.1999999999999999E-2</v>
      </c>
      <c r="CA48" s="11">
        <f>VLOOKUP(CA4,[1]Hárok1!$CI$9:$CJ$32,2,0)</f>
        <v>1E-3</v>
      </c>
      <c r="CB48" s="11"/>
      <c r="CC48" s="11"/>
      <c r="CD48" s="11"/>
      <c r="CE48" s="11"/>
      <c r="CF48" s="11">
        <f>VLOOKUP(CF4,[1]Hárok1!$CI$9:$CJ$32,2,0)</f>
        <v>0.76800000000000002</v>
      </c>
      <c r="CG48" s="11"/>
      <c r="CH48" s="11"/>
      <c r="CI48" s="11"/>
      <c r="CJ48" s="11"/>
      <c r="CK48" s="11"/>
      <c r="CL48" s="11"/>
      <c r="CM48" s="11">
        <f>VLOOKUP(CM4,[1]Hárok1!$CI$9:$CJ$32,2,0)</f>
        <v>1.052</v>
      </c>
      <c r="CN48" s="11"/>
      <c r="CO48" s="11"/>
      <c r="CP48" s="11"/>
      <c r="CQ48" s="11"/>
      <c r="CR48" s="11"/>
      <c r="CS48" s="11"/>
      <c r="CT48" s="11"/>
      <c r="CU48" s="11"/>
      <c r="CV48" s="11">
        <f>VLOOKUP(CV4,[1]Hárok1!$CI$9:$CJ$32,2,0)</f>
        <v>49.915593000000001</v>
      </c>
      <c r="CW48" s="11">
        <f>VLOOKUP(CW4,[1]Hárok1!$CI$9:$CJ$32,2,0)</f>
        <v>2.614703</v>
      </c>
      <c r="CX48" s="11"/>
      <c r="CY48" s="11"/>
      <c r="CZ48" s="11"/>
      <c r="DA48" s="11"/>
      <c r="DB48" s="11">
        <f>VLOOKUP(DB4,[1]Hárok1!$CI$9:$CJ$32,2,0)</f>
        <v>329.27000000000004</v>
      </c>
      <c r="DC48" s="11"/>
      <c r="DD48" s="11"/>
      <c r="DE48" s="11"/>
      <c r="DF48" s="11"/>
      <c r="DG48" s="11"/>
      <c r="DH48" s="11"/>
      <c r="DI48" s="11">
        <f>VLOOKUP(DI4,[1]Hárok1!$CI$9:$CJ$32,2,0)</f>
        <v>349.68000000000012</v>
      </c>
      <c r="DJ48" s="11"/>
      <c r="DK48" s="11"/>
      <c r="DL48" s="11">
        <f>VLOOKUP(DL4,[1]Hárok1!$CI$9:$CJ$32,2,0)</f>
        <v>58.73</v>
      </c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</row>
    <row r="49" spans="3:163" x14ac:dyDescent="0.25">
      <c r="C49" s="4" t="s">
        <v>44</v>
      </c>
      <c r="D49" s="6">
        <f t="shared" si="1"/>
        <v>734.16999999999985</v>
      </c>
      <c r="E49" s="11"/>
      <c r="F49" s="11"/>
      <c r="G49" s="11"/>
      <c r="H49" s="11">
        <f>VLOOKUP(H4,[1]Hárok1!$CK$9:$CL$32,2,0)</f>
        <v>6.0000000000000001E-3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>
        <f>VLOOKUP(AD4,[1]Hárok1!$CK$9:$CL$32,2,0)</f>
        <v>23.659999999999997</v>
      </c>
      <c r="AE49" s="11"/>
      <c r="AF49" s="11"/>
      <c r="AG49" s="11"/>
      <c r="AH49" s="11"/>
      <c r="AI49" s="11"/>
      <c r="AJ49" s="11"/>
      <c r="AK49" s="11"/>
      <c r="AL49" s="11"/>
      <c r="AM49" s="11"/>
      <c r="AN49" s="11">
        <f>VLOOKUP(AN4,[1]Hárok1!$CK$9:$CL$32,2,0)</f>
        <v>18.72</v>
      </c>
      <c r="AO49" s="11">
        <f>VLOOKUP(AO4,[1]Hárok1!$CK$9:$CL$32,2,0)</f>
        <v>0.59831999999999996</v>
      </c>
      <c r="AP49" s="11">
        <f>VLOOKUP(AP4,[1]Hárok1!$CK$9:$CL$32,2,0)</f>
        <v>0.09</v>
      </c>
      <c r="AQ49" s="11"/>
      <c r="AR49" s="11"/>
      <c r="AS49" s="54">
        <f>VLOOKUP(AS4,[1]Hárok1!$CK$9:$CL$32,2,0)</f>
        <v>0.41099999999999998</v>
      </c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>
        <f>VLOOKUP(BE4,[1]Hárok1!$CK$9:$CL$32,2,0)</f>
        <v>0.14000000000000001</v>
      </c>
      <c r="BF49" s="11">
        <f>VLOOKUP(BF4,[1]Hárok1!$CK$9:$CL$32,2,0)</f>
        <v>1E-3</v>
      </c>
      <c r="BG49" s="11"/>
      <c r="BH49" s="11">
        <f>VLOOKUP(BH4,[1]Hárok1!$CK$9:$CL$32,2,0)</f>
        <v>2E-3</v>
      </c>
      <c r="BI49" s="11"/>
      <c r="BJ49" s="11"/>
      <c r="BK49" s="11">
        <f>VLOOKUP(BK4,[1]Hárok1!$CK$9:$CL$32,2,0)</f>
        <v>0.93499999999999994</v>
      </c>
      <c r="BL49" s="11"/>
      <c r="BM49" s="11"/>
      <c r="BN49" s="11"/>
      <c r="BO49" s="11"/>
      <c r="BP49" s="11">
        <f>VLOOKUP(BP4,[1]Hárok1!$CK$9:$CL$32,2,0)</f>
        <v>0.06</v>
      </c>
      <c r="BQ49" s="11"/>
      <c r="BR49" s="11"/>
      <c r="BS49" s="11"/>
      <c r="BT49" s="11"/>
      <c r="BU49" s="11"/>
      <c r="BV49" s="11"/>
      <c r="BW49" s="11">
        <f>VLOOKUP(BW4,[1]Hárok1!$CK$9:$CL$32,2,0)</f>
        <v>4.0000000000000001E-3</v>
      </c>
      <c r="BX49" s="11">
        <f>VLOOKUP(BX4,[1]Hárok1!$CK$9:$CL$32,2,0)</f>
        <v>0.15</v>
      </c>
      <c r="BY49" s="11">
        <f>VLOOKUP(BY4,[1]Hárok1!$CK$9:$CL$32,2,0)</f>
        <v>0.08</v>
      </c>
      <c r="BZ49" s="11">
        <f>VLOOKUP(BZ4,[1]Hárok1!$CK$9:$CL$32,2,0)</f>
        <v>1E-3</v>
      </c>
      <c r="CA49" s="11">
        <f>VLOOKUP(CA4,[1]Hárok1!$CK$9:$CL$32,2,0)</f>
        <v>2E-3</v>
      </c>
      <c r="CB49" s="11"/>
      <c r="CC49" s="11"/>
      <c r="CD49" s="11"/>
      <c r="CE49" s="11"/>
      <c r="CF49" s="11">
        <f>VLOOKUP(CF4,[1]Hárok1!$CK$9:$CL$32,2,0)</f>
        <v>0.72299999999999998</v>
      </c>
      <c r="CG49" s="11"/>
      <c r="CH49" s="11"/>
      <c r="CI49" s="11"/>
      <c r="CJ49" s="11"/>
      <c r="CK49" s="11"/>
      <c r="CL49" s="11"/>
      <c r="CM49" s="11">
        <f>VLOOKUP(CM4,[1]Hárok1!$CK$9:$CL$32,2,0)</f>
        <v>1.105</v>
      </c>
      <c r="CN49" s="11"/>
      <c r="CO49" s="11"/>
      <c r="CP49" s="11"/>
      <c r="CQ49" s="11"/>
      <c r="CR49" s="11"/>
      <c r="CS49" s="11"/>
      <c r="CT49" s="11"/>
      <c r="CU49" s="11"/>
      <c r="CV49" s="11">
        <f>VLOOKUP(CV4,[1]Hárok1!$CK$9:$CL$32,2,0)</f>
        <v>25.752689999999998</v>
      </c>
      <c r="CW49" s="11">
        <f>VLOOKUP(CW4,[1]Hárok1!$CK$9:$CL$32,2,0)</f>
        <v>1.3489899999999999</v>
      </c>
      <c r="CX49" s="11"/>
      <c r="CY49" s="11"/>
      <c r="CZ49" s="11"/>
      <c r="DA49" s="11"/>
      <c r="DB49" s="11">
        <f>VLOOKUP(DB4,[1]Hárok1!$CK$9:$CL$32,2,0)</f>
        <v>290.11</v>
      </c>
      <c r="DC49" s="11"/>
      <c r="DD49" s="11"/>
      <c r="DE49" s="11"/>
      <c r="DF49" s="11"/>
      <c r="DG49" s="11"/>
      <c r="DH49" s="11"/>
      <c r="DI49" s="11">
        <f>VLOOKUP(DI4,[1]Hárok1!$CK$9:$CL$32,2,0)</f>
        <v>218.95999999999995</v>
      </c>
      <c r="DJ49" s="11"/>
      <c r="DK49" s="11"/>
      <c r="DL49" s="11">
        <f>VLOOKUP(DL4,[1]Hárok1!$CK$9:$CL$32,2,0)</f>
        <v>69.31</v>
      </c>
      <c r="DM49" s="11"/>
      <c r="DN49" s="11"/>
      <c r="DO49" s="11"/>
      <c r="DP49" s="11">
        <f>VLOOKUP(DP4,[1]Hárok1!$CK$9:$CL$32,2,0)</f>
        <v>82</v>
      </c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</row>
    <row r="50" spans="3:163" x14ac:dyDescent="0.25">
      <c r="C50" s="4" t="s">
        <v>45</v>
      </c>
      <c r="D50" s="6">
        <f t="shared" si="1"/>
        <v>149.48699999999999</v>
      </c>
      <c r="E50" s="11"/>
      <c r="F50" s="11"/>
      <c r="G50" s="11"/>
      <c r="H50" s="11">
        <f>VLOOKUP(H4,[1]Hárok1!$CM$9:$CN$30,2,0)</f>
        <v>2.1999999999999999E-2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>
        <f>VLOOKUP(AD4,[1]Hárok1!$CM$9:$CN$30,2,0)</f>
        <v>7.25</v>
      </c>
      <c r="AE50" s="11"/>
      <c r="AF50" s="11"/>
      <c r="AG50" s="11"/>
      <c r="AH50" s="11"/>
      <c r="AI50" s="11"/>
      <c r="AJ50" s="11"/>
      <c r="AK50" s="11"/>
      <c r="AL50" s="11"/>
      <c r="AM50" s="11"/>
      <c r="AN50" s="11">
        <f>VLOOKUP(AN4,[1]Hárok1!$CM$9:$CN$30,2,0)</f>
        <v>3.4800000000000004</v>
      </c>
      <c r="AO50" s="11">
        <f>VLOOKUP(AO4,[1]Hárok1!$CM$9:$CN$30,2,0)</f>
        <v>0.26459999999999995</v>
      </c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>
        <f>VLOOKUP(BB4,[1]Hárok1!$CM$9:$CN$30,2,0)</f>
        <v>0.4</v>
      </c>
      <c r="BC50" s="11"/>
      <c r="BD50" s="11"/>
      <c r="BE50" s="11">
        <f>VLOOKUP(BE4,[1]Hárok1!$CM$9:$CN$30,2,0)</f>
        <v>1E-3</v>
      </c>
      <c r="BF50" s="11"/>
      <c r="BG50" s="11"/>
      <c r="BH50" s="11">
        <f>VLOOKUP(BH4,[1]Hárok1!$CM$9:$CN$30,2,0)</f>
        <v>1E-3</v>
      </c>
      <c r="BI50" s="11">
        <f>VLOOKUP(BI4,[1]Hárok1!$CM$9:$CN$30,2,0)</f>
        <v>8.0000000000000002E-3</v>
      </c>
      <c r="BJ50" s="11"/>
      <c r="BK50" s="11">
        <f>VLOOKUP(BK4,[1]Hárok1!$CM$9:$CN$30,2,0)</f>
        <v>0.16200000000000001</v>
      </c>
      <c r="BL50" s="11"/>
      <c r="BM50" s="11"/>
      <c r="BN50" s="11"/>
      <c r="BO50" s="11"/>
      <c r="BP50" s="11">
        <f>VLOOKUP(BP4,[1]Hárok1!$CM$9:$CN$30,2,0)</f>
        <v>0.04</v>
      </c>
      <c r="BQ50" s="11"/>
      <c r="BR50" s="11"/>
      <c r="BS50" s="11"/>
      <c r="BT50" s="11"/>
      <c r="BU50" s="11"/>
      <c r="BV50" s="11"/>
      <c r="BW50" s="11">
        <f>VLOOKUP(BW4,[1]Hárok1!$CM$9:$CN$30,2,0)</f>
        <v>2.9000000000000001E-2</v>
      </c>
      <c r="BX50" s="11">
        <f>VLOOKUP(BX4,[1]Hárok1!$CM$9:$CN$30,2,0)</f>
        <v>0.1</v>
      </c>
      <c r="BY50" s="11">
        <f>VLOOKUP(BY4,[1]Hárok1!$CM$9:$CN$30,2,0)</f>
        <v>2E-3</v>
      </c>
      <c r="BZ50" s="11"/>
      <c r="CA50" s="11">
        <f>VLOOKUP(CA4,[1]Hárok1!$CM$9:$CN$30,2,0)</f>
        <v>1.7000000000000001E-2</v>
      </c>
      <c r="CB50" s="11"/>
      <c r="CC50" s="11"/>
      <c r="CD50" s="11"/>
      <c r="CE50" s="11"/>
      <c r="CF50" s="11">
        <f>VLOOKUP(CF4,[1]Hárok1!$CM$9:$CN$30,2,0)</f>
        <v>0.45000000000000007</v>
      </c>
      <c r="CG50" s="11"/>
      <c r="CH50" s="11"/>
      <c r="CI50" s="11"/>
      <c r="CJ50" s="11"/>
      <c r="CK50" s="11"/>
      <c r="CL50" s="11"/>
      <c r="CM50" s="11">
        <f>VLOOKUP(CM4,[1]Hárok1!$CM$9:$CN$30,2,0)</f>
        <v>0.39500000000000002</v>
      </c>
      <c r="CN50" s="11"/>
      <c r="CO50" s="11"/>
      <c r="CP50" s="11"/>
      <c r="CQ50" s="11"/>
      <c r="CR50" s="11"/>
      <c r="CS50" s="11"/>
      <c r="CT50" s="11"/>
      <c r="CU50" s="11"/>
      <c r="CV50" s="11">
        <f>VLOOKUP(CV4,[1]Hárok1!$CM$9:$CN$30,2,0)</f>
        <v>11.388824999999997</v>
      </c>
      <c r="CW50" s="11">
        <f>VLOOKUP(CW4,[1]Hárok1!$CM$9:$CN$30,2,0)</f>
        <v>0.59657499999999997</v>
      </c>
      <c r="CX50" s="11"/>
      <c r="CY50" s="11"/>
      <c r="CZ50" s="11"/>
      <c r="DA50" s="11"/>
      <c r="DB50" s="11">
        <f>VLOOKUP(DB4,[1]Hárok1!$CM$9:$CN$30,2,0)</f>
        <v>49.27</v>
      </c>
      <c r="DC50" s="11"/>
      <c r="DD50" s="11"/>
      <c r="DE50" s="11"/>
      <c r="DF50" s="11"/>
      <c r="DG50" s="11"/>
      <c r="DH50" s="11"/>
      <c r="DI50" s="11">
        <f>VLOOKUP(DI4,[1]Hárok1!$CM$9:$CN$30,2,0)</f>
        <v>52.74</v>
      </c>
      <c r="DJ50" s="11"/>
      <c r="DK50" s="11"/>
      <c r="DL50" s="11">
        <f>VLOOKUP(DL4,[1]Hárok1!$CM$9:$CN$30,2,0)</f>
        <v>10.87</v>
      </c>
      <c r="DM50" s="11"/>
      <c r="DN50" s="11"/>
      <c r="DO50" s="11"/>
      <c r="DP50" s="11">
        <f>VLOOKUP(DP4,[1]Hárok1!$CM$9:$CN$30,2,0)</f>
        <v>12</v>
      </c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</row>
    <row r="51" spans="3:163" x14ac:dyDescent="0.25">
      <c r="C51" s="4" t="s">
        <v>46</v>
      </c>
      <c r="D51" s="6">
        <f t="shared" si="1"/>
        <v>444.45599999999996</v>
      </c>
      <c r="E51" s="11"/>
      <c r="F51" s="11"/>
      <c r="G51" s="11"/>
      <c r="H51" s="11">
        <f>VLOOKUP(H4,[1]Hárok1!$CO$9:$CP$33,2,0)</f>
        <v>2.7999999999999997E-2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>
        <f>VLOOKUP(AD4,[1]Hárok1!$CO$9:$CP$33,2,0)</f>
        <v>17.849999999999998</v>
      </c>
      <c r="AE51" s="11"/>
      <c r="AF51" s="11"/>
      <c r="AG51" s="11"/>
      <c r="AH51" s="11"/>
      <c r="AI51" s="11"/>
      <c r="AJ51" s="11"/>
      <c r="AK51" s="11"/>
      <c r="AL51" s="11"/>
      <c r="AM51" s="11"/>
      <c r="AN51" s="11">
        <f>VLOOKUP(AN4,[1]Hárok1!$CO$9:$CP$33,2,0)</f>
        <v>6.2200000000000006</v>
      </c>
      <c r="AO51" s="11">
        <f>VLOOKUP(AO4,[1]Hárok1!$CO$9:$CP$33,2,0)</f>
        <v>0.39247200000000004</v>
      </c>
      <c r="AP51" s="11">
        <f>VLOOKUP(AP4,[1]Hárok1!$CO$9:$CP$33,2,0)</f>
        <v>6.4000000000000001E-2</v>
      </c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>
        <f>VLOOKUP(BB4,[1]Hárok1!$CO$9:$CP$33,2,0)</f>
        <v>2.72</v>
      </c>
      <c r="BC51" s="11"/>
      <c r="BD51" s="11"/>
      <c r="BE51" s="11">
        <f>VLOOKUP(BE4,[1]Hárok1!$CO$9:$CP$33,2,0)</f>
        <v>4.8000000000000001E-2</v>
      </c>
      <c r="BF51" s="11">
        <f>VLOOKUP(BF4,[1]Hárok1!$CO$9:$CP$33,2,0)</f>
        <v>1E-3</v>
      </c>
      <c r="BG51" s="11"/>
      <c r="BH51" s="11">
        <f>VLOOKUP(BH4,[1]Hárok1!$CO$9:$CP$33,2,0)</f>
        <v>0.122</v>
      </c>
      <c r="BI51" s="11">
        <f>VLOOKUP(BI4,[1]Hárok1!$CO$9:$CP$33,2,0)</f>
        <v>3.0000000000000001E-3</v>
      </c>
      <c r="BJ51" s="11"/>
      <c r="BK51" s="11">
        <f>VLOOKUP(BK4,[1]Hárok1!$CO$9:$CP$33,2,0)</f>
        <v>0.84</v>
      </c>
      <c r="BL51" s="11"/>
      <c r="BM51" s="11"/>
      <c r="BN51" s="11"/>
      <c r="BO51" s="11"/>
      <c r="BP51" s="11">
        <f>VLOOKUP(BP4,[1]Hárok1!$CO$9:$CP$33,2,0)</f>
        <v>5.1999999999999998E-2</v>
      </c>
      <c r="BQ51" s="11"/>
      <c r="BR51" s="11"/>
      <c r="BS51" s="11"/>
      <c r="BT51" s="11"/>
      <c r="BU51" s="11"/>
      <c r="BV51" s="11"/>
      <c r="BW51" s="11">
        <f>VLOOKUP(BW4,[1]Hárok1!$CO$9:$CP$33,2,0)</f>
        <v>4.2000000000000003E-2</v>
      </c>
      <c r="BX51" s="11">
        <f>VLOOKUP(BX4,[1]Hárok1!$CO$9:$CP$33,2,0)</f>
        <v>0.34799999999999998</v>
      </c>
      <c r="BY51" s="11">
        <f>VLOOKUP(BY4,[1]Hárok1!$CO$9:$CP$33,2,0)</f>
        <v>0.23</v>
      </c>
      <c r="BZ51" s="11">
        <f>VLOOKUP(BZ4,[1]Hárok1!$CO$9:$CP$33,2,0)</f>
        <v>1E-3</v>
      </c>
      <c r="CA51" s="11">
        <f>VLOOKUP(CA4,[1]Hárok1!$CO$9:$CP$33,2,0)</f>
        <v>1E-3</v>
      </c>
      <c r="CB51" s="11"/>
      <c r="CC51" s="11"/>
      <c r="CD51" s="11"/>
      <c r="CE51" s="11"/>
      <c r="CF51" s="11">
        <f>VLOOKUP(CF4,[1]Hárok1!$CO$9:$CP$33,2,0)</f>
        <v>0.73299999999999998</v>
      </c>
      <c r="CG51" s="11"/>
      <c r="CH51" s="11"/>
      <c r="CI51" s="11"/>
      <c r="CJ51" s="11"/>
      <c r="CK51" s="11"/>
      <c r="CL51" s="11"/>
      <c r="CM51" s="11">
        <f>VLOOKUP(CM4,[1]Hárok1!$CO$9:$CP$33,2,0)</f>
        <v>1.343</v>
      </c>
      <c r="CN51" s="11"/>
      <c r="CO51" s="11"/>
      <c r="CP51" s="11"/>
      <c r="CQ51" s="11"/>
      <c r="CR51" s="11"/>
      <c r="CS51" s="11"/>
      <c r="CT51" s="11"/>
      <c r="CU51" s="11"/>
      <c r="CV51" s="11">
        <f>VLOOKUP(CV4,[1]Hárok1!$CO$9:$CP$33,2,0)</f>
        <v>16.892649000000002</v>
      </c>
      <c r="CW51" s="11">
        <f>VLOOKUP(CW4,[1]Hárok1!$CO$9:$CP$33,2,0)</f>
        <v>0.88487900000000008</v>
      </c>
      <c r="CX51" s="11"/>
      <c r="CY51" s="11"/>
      <c r="CZ51" s="11"/>
      <c r="DA51" s="11"/>
      <c r="DB51" s="11">
        <f>VLOOKUP(DB4,[1]Hárok1!$CO$9:$CP$33,2,0)</f>
        <v>129.34</v>
      </c>
      <c r="DC51" s="11"/>
      <c r="DD51" s="11"/>
      <c r="DE51" s="11"/>
      <c r="DF51" s="11"/>
      <c r="DG51" s="11"/>
      <c r="DH51" s="11"/>
      <c r="DI51" s="11">
        <f>VLOOKUP(DI4,[1]Hárok1!$CO$9:$CP$33,2,0)</f>
        <v>231.36999999999998</v>
      </c>
      <c r="DJ51" s="11"/>
      <c r="DK51" s="11"/>
      <c r="DL51" s="11">
        <f>VLOOKUP(DL4,[1]Hárok1!$CO$9:$CP$33,2,0)</f>
        <v>32.49</v>
      </c>
      <c r="DM51" s="11"/>
      <c r="DN51" s="11"/>
      <c r="DO51" s="11"/>
      <c r="DP51" s="11">
        <f>VLOOKUP(DP4,[1]Hárok1!$CO$9:$CP$33,2,0)</f>
        <v>2.44</v>
      </c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</row>
    <row r="52" spans="3:163" x14ac:dyDescent="0.25">
      <c r="C52" s="4" t="s">
        <v>47</v>
      </c>
      <c r="D52" s="6">
        <f t="shared" si="1"/>
        <v>278.322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>
        <f>VLOOKUP(AD4,[1]Hárok1!$CQ$9:$CR$30,2,0)</f>
        <v>12.34</v>
      </c>
      <c r="AE52" s="11"/>
      <c r="AF52" s="11"/>
      <c r="AG52" s="11"/>
      <c r="AH52" s="11"/>
      <c r="AI52" s="11"/>
      <c r="AJ52" s="11"/>
      <c r="AK52" s="11"/>
      <c r="AL52" s="11"/>
      <c r="AM52" s="11"/>
      <c r="AN52" s="11">
        <f>VLOOKUP(AN4,[1]Hárok1!$CQ$9:$CR$30,2,0)</f>
        <v>6.32</v>
      </c>
      <c r="AO52" s="11">
        <f>VLOOKUP(AO4,[1]Hárok1!$CQ$9:$CR$30,2,0)</f>
        <v>0.312336</v>
      </c>
      <c r="AP52" s="11">
        <f>VLOOKUP(AP4,[1]Hárok1!$CQ$9:$CR$30,2,0)</f>
        <v>9.5000000000000001E-2</v>
      </c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>
        <f>VLOOKUP(BE4,[1]Hárok1!$CQ$9:$CR$30,2,0)</f>
        <v>0.02</v>
      </c>
      <c r="BF52" s="11"/>
      <c r="BG52" s="11"/>
      <c r="BH52" s="11">
        <f>VLOOKUP(BH4,[1]Hárok1!$CQ$9:$CR$30,2,0)</f>
        <v>1.4E-2</v>
      </c>
      <c r="BI52" s="11">
        <f>VLOOKUP(BI4,[1]Hárok1!$CQ$9:$CR$30,2,0)</f>
        <v>0.03</v>
      </c>
      <c r="BJ52" s="11"/>
      <c r="BK52" s="11">
        <f>VLOOKUP(BK4,[1]Hárok1!$CQ$9:$CR$30,2,0)</f>
        <v>1.0190000000000001</v>
      </c>
      <c r="BL52" s="11"/>
      <c r="BM52" s="11"/>
      <c r="BN52" s="11"/>
      <c r="BO52" s="11"/>
      <c r="BP52" s="11">
        <f>VLOOKUP(BP4,[1]Hárok1!$CQ$9:$CR$30,2,0)</f>
        <v>1.4E-2</v>
      </c>
      <c r="BQ52" s="11"/>
      <c r="BR52" s="11"/>
      <c r="BS52" s="11"/>
      <c r="BT52" s="11"/>
      <c r="BU52" s="11"/>
      <c r="BV52" s="11"/>
      <c r="BW52" s="11">
        <f>VLOOKUP(BW4,[1]Hárok1!$CQ$9:$CR$30,2,0)</f>
        <v>0.02</v>
      </c>
      <c r="BX52" s="11">
        <f>VLOOKUP(BX4,[1]Hárok1!$CQ$9:$CR$30,2,0)</f>
        <v>0.29700000000000004</v>
      </c>
      <c r="BY52" s="11">
        <f>VLOOKUP(BY4,[1]Hárok1!$CQ$9:$CR$30,2,0)</f>
        <v>0.80399999999999994</v>
      </c>
      <c r="BZ52" s="11">
        <f>VLOOKUP(BZ4,[1]Hárok1!$CQ$9:$CR$30,2,0)</f>
        <v>1E-3</v>
      </c>
      <c r="CA52" s="11">
        <f>VLOOKUP(CA4,[1]Hárok1!$CQ$9:$CR$30,2,0)</f>
        <v>0.1</v>
      </c>
      <c r="CB52" s="11"/>
      <c r="CC52" s="11"/>
      <c r="CD52" s="11"/>
      <c r="CE52" s="11"/>
      <c r="CF52" s="11">
        <f>VLOOKUP(CF4,[1]Hárok1!$CQ$9:$CR$30,2,0)</f>
        <v>0.51900000000000002</v>
      </c>
      <c r="CG52" s="11"/>
      <c r="CH52" s="11"/>
      <c r="CI52" s="11"/>
      <c r="CJ52" s="11"/>
      <c r="CK52" s="11"/>
      <c r="CL52" s="11"/>
      <c r="CM52" s="11">
        <f>VLOOKUP(CM4,[1]Hárok1!$CQ$9:$CR$30,2,0)</f>
        <v>1.609</v>
      </c>
      <c r="CN52" s="11"/>
      <c r="CO52" s="11"/>
      <c r="CP52" s="11"/>
      <c r="CQ52" s="11"/>
      <c r="CR52" s="11"/>
      <c r="CS52" s="11"/>
      <c r="CT52" s="11"/>
      <c r="CU52" s="11"/>
      <c r="CV52" s="11">
        <f>VLOOKUP(CV4,[1]Hárok1!$CQ$9:$CR$30,2,0)</f>
        <v>13.443462</v>
      </c>
      <c r="CW52" s="11">
        <f>VLOOKUP(CW4,[1]Hárok1!$CQ$9:$CR$30,2,0)</f>
        <v>0.70420199999999999</v>
      </c>
      <c r="CX52" s="11"/>
      <c r="CY52" s="11"/>
      <c r="CZ52" s="11"/>
      <c r="DA52" s="11"/>
      <c r="DB52" s="11">
        <f>VLOOKUP(DB4,[1]Hárok1!$CQ$9:$CR$30,2,0)</f>
        <v>123.41999999999999</v>
      </c>
      <c r="DC52" s="11"/>
      <c r="DD52" s="11"/>
      <c r="DE52" s="11"/>
      <c r="DF52" s="11"/>
      <c r="DG52" s="11"/>
      <c r="DH52" s="11"/>
      <c r="DI52" s="11">
        <f>VLOOKUP(DI4,[1]Hárok1!$CQ$9:$CR$30,2,0)</f>
        <v>90.89</v>
      </c>
      <c r="DJ52" s="11"/>
      <c r="DK52" s="11"/>
      <c r="DL52" s="11">
        <f>VLOOKUP(DL4,[1]Hárok1!$CQ$9:$CR$30,2,0)</f>
        <v>14.07</v>
      </c>
      <c r="DM52" s="11"/>
      <c r="DN52" s="11"/>
      <c r="DO52" s="11"/>
      <c r="DP52" s="11">
        <f>VLOOKUP(DP4,[1]Hárok1!$CQ$9:$CR$30,2,0)</f>
        <v>12.280000000000001</v>
      </c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</row>
    <row r="53" spans="3:163" x14ac:dyDescent="0.25">
      <c r="C53" s="4" t="s">
        <v>48</v>
      </c>
      <c r="D53" s="6">
        <f t="shared" si="1"/>
        <v>262.68899999999996</v>
      </c>
      <c r="E53" s="11"/>
      <c r="F53" s="11"/>
      <c r="G53" s="11"/>
      <c r="H53" s="11">
        <f>VLOOKUP(H4,[1]Hárok1!$CS$9:$CT$27,2,0)</f>
        <v>4.0000000000000001E-3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>
        <f>VLOOKUP(AD4,[1]Hárok1!$CS$9:$CT$27,2,0)</f>
        <v>8.1000000000000014</v>
      </c>
      <c r="AE53" s="11"/>
      <c r="AF53" s="11"/>
      <c r="AG53" s="11"/>
      <c r="AH53" s="11"/>
      <c r="AI53" s="11"/>
      <c r="AJ53" s="11"/>
      <c r="AK53" s="11"/>
      <c r="AL53" s="11">
        <f>VLOOKUP(AL4,[1]Hárok1!$CS$9:$CT$27,2,0)</f>
        <v>0.44400000000000001</v>
      </c>
      <c r="AM53" s="11"/>
      <c r="AN53" s="11">
        <f>VLOOKUP(AN4,[1]Hárok1!$CS$9:$CT$27,2,0)</f>
        <v>6.04</v>
      </c>
      <c r="AO53" s="11">
        <f>VLOOKUP(AO4,[1]Hárok1!$CS$9:$CT$27,2,0)</f>
        <v>0.29095200000000004</v>
      </c>
      <c r="AP53" s="11">
        <f>VLOOKUP(AP4,[1]Hárok1!$CS$9:$CT$27,2,0)</f>
        <v>0.11</v>
      </c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>
        <f>VLOOKUP(BA4,[1]Hárok1!$CS$9:$CT$27,2,0)</f>
        <v>0.73199999999999998</v>
      </c>
      <c r="BB53" s="11"/>
      <c r="BC53" s="11"/>
      <c r="BD53" s="11"/>
      <c r="BE53" s="11">
        <f>VLOOKUP(BE4,[1]Hárok1!$CS$9:$CT$27,2,0)</f>
        <v>2E-3</v>
      </c>
      <c r="BF53" s="11"/>
      <c r="BG53" s="11"/>
      <c r="BH53" s="11"/>
      <c r="BI53" s="11"/>
      <c r="BJ53" s="11"/>
      <c r="BK53" s="11">
        <f>VLOOKUP(BK4,[1]Hárok1!$CS$9:$CT$27,2,0)</f>
        <v>0.16</v>
      </c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>
        <f>VLOOKUP(BW4,[1]Hárok1!$CS$9:$CT$27,2,0)</f>
        <v>0.04</v>
      </c>
      <c r="BX53" s="11">
        <f>VLOOKUP(BX4,[1]Hárok1!$CS$9:$CT$27,2,0)</f>
        <v>0.06</v>
      </c>
      <c r="BY53" s="11">
        <f>VLOOKUP(BY4,[1]Hárok1!$CS$9:$CT$27,2,0)</f>
        <v>0.14000000000000001</v>
      </c>
      <c r="BZ53" s="11"/>
      <c r="CA53" s="11"/>
      <c r="CB53" s="11"/>
      <c r="CC53" s="11"/>
      <c r="CD53" s="11"/>
      <c r="CE53" s="11"/>
      <c r="CF53" s="11">
        <f>VLOOKUP(CF4,[1]Hárok1!$CS$9:$CT$27,2,0)</f>
        <v>0.23</v>
      </c>
      <c r="CG53" s="11"/>
      <c r="CH53" s="11"/>
      <c r="CI53" s="11"/>
      <c r="CJ53" s="11"/>
      <c r="CK53" s="11"/>
      <c r="CL53" s="11"/>
      <c r="CM53" s="11">
        <f>VLOOKUP(CM4,[1]Hárok1!$CS$9:$CT$27,2,0)</f>
        <v>0.247</v>
      </c>
      <c r="CN53" s="11"/>
      <c r="CO53" s="11"/>
      <c r="CP53" s="11"/>
      <c r="CQ53" s="11"/>
      <c r="CR53" s="11"/>
      <c r="CS53" s="11"/>
      <c r="CT53" s="11"/>
      <c r="CU53" s="11"/>
      <c r="CV53" s="11">
        <f>VLOOKUP(CV4,[1]Hárok1!$CS$9:$CT$27,2,0)</f>
        <v>12.523059</v>
      </c>
      <c r="CW53" s="11">
        <f>VLOOKUP(CW4,[1]Hárok1!$CS$9:$CT$27,2,0)</f>
        <v>0.65598900000000004</v>
      </c>
      <c r="CX53" s="11"/>
      <c r="CY53" s="11"/>
      <c r="CZ53" s="11"/>
      <c r="DA53" s="11"/>
      <c r="DB53" s="11">
        <f>VLOOKUP(DB4,[1]Hárok1!$CS$9:$CT$27,2,0)</f>
        <v>136.61000000000001</v>
      </c>
      <c r="DC53" s="11"/>
      <c r="DD53" s="11"/>
      <c r="DE53" s="11"/>
      <c r="DF53" s="11"/>
      <c r="DG53" s="11"/>
      <c r="DH53" s="11"/>
      <c r="DI53" s="11">
        <f>VLOOKUP(DI4,[1]Hárok1!$CS$9:$CT$27,2,0)</f>
        <v>86.34999999999998</v>
      </c>
      <c r="DJ53" s="11"/>
      <c r="DK53" s="11"/>
      <c r="DL53" s="11">
        <f>VLOOKUP(DL4,[1]Hárok1!$CS$9:$CT$27,2,0)</f>
        <v>9.9500000000000011</v>
      </c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</row>
    <row r="54" spans="3:163" x14ac:dyDescent="0.25">
      <c r="C54" s="4" t="s">
        <v>49</v>
      </c>
      <c r="D54" s="6">
        <f t="shared" si="1"/>
        <v>299.04399999999998</v>
      </c>
      <c r="E54" s="11"/>
      <c r="F54" s="11"/>
      <c r="G54" s="11"/>
      <c r="H54" s="11">
        <f>VLOOKUP(H4,[1]Hárok1!$CU$9:$CV$26,2,0)</f>
        <v>6.0000000000000001E-3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>
        <f>VLOOKUP(AD4,[1]Hárok1!$CU$9:$CV$26,2,0)</f>
        <v>14.07</v>
      </c>
      <c r="AE54" s="11"/>
      <c r="AF54" s="11"/>
      <c r="AG54" s="11"/>
      <c r="AH54" s="11"/>
      <c r="AI54" s="11"/>
      <c r="AJ54" s="11"/>
      <c r="AK54" s="11"/>
      <c r="AL54" s="11"/>
      <c r="AM54" s="11"/>
      <c r="AN54" s="11">
        <f>VLOOKUP(AN4,[1]Hárok1!$CU$9:$CV$26,2,0)</f>
        <v>8.3800000000000008</v>
      </c>
      <c r="AO54" s="11">
        <f>VLOOKUP(AO4,[1]Hárok1!$CU$9:$CV$26,2,0)</f>
        <v>0.38599199999999995</v>
      </c>
      <c r="AP54" s="11">
        <f>VLOOKUP(AP4,[1]Hárok1!$CU$9:$CV$26,2,0)</f>
        <v>5.0000000000000001E-3</v>
      </c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>
        <f>VLOOKUP(BE4,[1]Hárok1!$CU$9:$CV$26,2,0)</f>
        <v>4.0000000000000001E-3</v>
      </c>
      <c r="BF54" s="11">
        <f>VLOOKUP(BF4,[1]Hárok1!$CU$9:$CV$26,2,0)</f>
        <v>1E-3</v>
      </c>
      <c r="BG54" s="11"/>
      <c r="BH54" s="11">
        <f>VLOOKUP(BH4,[1]Hárok1!$CU$9:$CV$26,2,0)</f>
        <v>1.0999999999999999E-2</v>
      </c>
      <c r="BI54" s="11"/>
      <c r="BJ54" s="11"/>
      <c r="BK54" s="11">
        <f>VLOOKUP(BK4,[1]Hárok1!$CU$9:$CV$26,2,0)</f>
        <v>0.28799999999999998</v>
      </c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>
        <f>VLOOKUP(BX4,[1]Hárok1!$CU$9:$CV$26,2,0)</f>
        <v>0.2</v>
      </c>
      <c r="BY54" s="11">
        <f>VLOOKUP(BY4,[1]Hárok1!$CU$9:$CV$26,2,0)</f>
        <v>0.2</v>
      </c>
      <c r="BZ54" s="11"/>
      <c r="CA54" s="11"/>
      <c r="CB54" s="11"/>
      <c r="CC54" s="11"/>
      <c r="CD54" s="11"/>
      <c r="CE54" s="11"/>
      <c r="CF54" s="11">
        <f>VLOOKUP(CF4,[1]Hárok1!$CU$9:$CV$26,2,0)</f>
        <v>0.33899999999999997</v>
      </c>
      <c r="CG54" s="11"/>
      <c r="CH54" s="11"/>
      <c r="CI54" s="11"/>
      <c r="CJ54" s="11"/>
      <c r="CK54" s="11"/>
      <c r="CL54" s="11"/>
      <c r="CM54" s="11">
        <f>VLOOKUP(CM4,[1]Hárok1!$CU$9:$CV$26,2,0)</f>
        <v>0.31</v>
      </c>
      <c r="CN54" s="11"/>
      <c r="CO54" s="11"/>
      <c r="CP54" s="11"/>
      <c r="CQ54" s="11"/>
      <c r="CR54" s="11"/>
      <c r="CS54" s="11"/>
      <c r="CT54" s="11"/>
      <c r="CU54" s="11"/>
      <c r="CV54" s="11">
        <f>VLOOKUP(CV4,[1]Hárok1!$CU$9:$CV$26,2,0)</f>
        <v>16.613738999999999</v>
      </c>
      <c r="CW54" s="11">
        <f>VLOOKUP(CW4,[1]Hárok1!$CU$9:$CV$26,2,0)</f>
        <v>0.87026899999999985</v>
      </c>
      <c r="CX54" s="11"/>
      <c r="CY54" s="11"/>
      <c r="CZ54" s="11"/>
      <c r="DA54" s="11"/>
      <c r="DB54" s="11">
        <f>VLOOKUP(DB4,[1]Hárok1!$CU$9:$CV$26,2,0)</f>
        <v>135.14000000000001</v>
      </c>
      <c r="DC54" s="11"/>
      <c r="DD54" s="11"/>
      <c r="DE54" s="11"/>
      <c r="DF54" s="11"/>
      <c r="DG54" s="11"/>
      <c r="DH54" s="11"/>
      <c r="DI54" s="11">
        <f>VLOOKUP(DI4,[1]Hárok1!$CU$9:$CV$26,2,0)</f>
        <v>107.46999999999998</v>
      </c>
      <c r="DJ54" s="11"/>
      <c r="DK54" s="11"/>
      <c r="DL54" s="11">
        <f>VLOOKUP(DL4,[1]Hárok1!$CU$9:$CV$26,2,0)</f>
        <v>14.749999999999998</v>
      </c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</row>
    <row r="55" spans="3:163" x14ac:dyDescent="0.25">
      <c r="C55" s="4" t="s">
        <v>50</v>
      </c>
      <c r="D55" s="6">
        <f t="shared" si="1"/>
        <v>2858.7486999999992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>
        <f>VLOOKUP(AD4,[1]Hárok1!$CW$9:$CX$30,2,0)</f>
        <v>76.179999999999993</v>
      </c>
      <c r="AE55" s="11"/>
      <c r="AF55" s="11"/>
      <c r="AG55" s="11"/>
      <c r="AH55" s="11"/>
      <c r="AI55" s="11"/>
      <c r="AJ55" s="11"/>
      <c r="AK55" s="11"/>
      <c r="AL55" s="11"/>
      <c r="AM55" s="11"/>
      <c r="AN55" s="11">
        <f>VLOOKUP(AN4,[1]Hárok1!$CW$9:$CX$30,2,0)</f>
        <v>53.949999999999996</v>
      </c>
      <c r="AO55" s="11">
        <f>VLOOKUP(AO4,[1]Hárok1!$CW$9:$CX$30,2,0)</f>
        <v>1.694088</v>
      </c>
      <c r="AP55" s="11">
        <f>VLOOKUP(AP4,[1]Hárok1!$CW$9:$CX$30,2,0)</f>
        <v>0.24500000000000002</v>
      </c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>
        <f>VLOOKUP(BE4,[1]Hárok1!$CW$9:$CX$30,2,0)</f>
        <v>0.218</v>
      </c>
      <c r="BF55" s="11"/>
      <c r="BG55" s="11"/>
      <c r="BH55" s="11">
        <f>VLOOKUP(BH4,[1]Hárok1!$CW$9:$CX$30,2,0)</f>
        <v>0.50700000000000001</v>
      </c>
      <c r="BI55" s="11"/>
      <c r="BJ55" s="11"/>
      <c r="BK55" s="11">
        <f>VLOOKUP(BK4,[1]Hárok1!$CW$9:$CX$30,2,0)</f>
        <v>1.27</v>
      </c>
      <c r="BL55" s="11"/>
      <c r="BM55" s="11"/>
      <c r="BN55" s="11"/>
      <c r="BO55" s="11"/>
      <c r="BP55" s="11">
        <f>VLOOKUP(BP4,[1]Hárok1!$CW$9:$CX$30,2,0)</f>
        <v>5.1000000000000004E-2</v>
      </c>
      <c r="BQ55" s="11"/>
      <c r="BR55" s="11"/>
      <c r="BS55" s="11"/>
      <c r="BT55" s="11"/>
      <c r="BU55" s="11"/>
      <c r="BV55" s="11"/>
      <c r="BW55" s="11">
        <f>VLOOKUP(BW4,[1]Hárok1!$CW$9:$CX$30,2,0)</f>
        <v>1.0150000000000001</v>
      </c>
      <c r="BX55" s="11">
        <f>VLOOKUP(BX4,[1]Hárok1!$CW$9:$CX$30,2,0)</f>
        <v>1.4749999999999999</v>
      </c>
      <c r="BY55" s="11">
        <f>VLOOKUP(BY4,[1]Hárok1!$CW$9:$CX$30,2,0)</f>
        <v>1.752</v>
      </c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>
        <f>VLOOKUP(CV4,[1]Hárok1!$CW$9:$CX$30,2,0)</f>
        <v>72.916371000000012</v>
      </c>
      <c r="CW55" s="11">
        <f>VLOOKUP(CW4,[1]Hárok1!$CW$9:$CX$30,2,0)</f>
        <v>3.8195410000000005</v>
      </c>
      <c r="CX55" s="11"/>
      <c r="CY55" s="11"/>
      <c r="CZ55" s="11"/>
      <c r="DA55" s="11"/>
      <c r="DB55" s="11">
        <f>VLOOKUP(DB4,[1]Hárok1!$CW$9:$CX$30,2,0)</f>
        <v>347.16</v>
      </c>
      <c r="DC55" s="11"/>
      <c r="DD55" s="11"/>
      <c r="DE55" s="11"/>
      <c r="DF55" s="11"/>
      <c r="DG55" s="11"/>
      <c r="DH55" s="11"/>
      <c r="DI55" s="11">
        <f>VLOOKUP(DI4,[1]Hárok1!$CW$9:$CX$30,2,0)</f>
        <v>1063.8199999999995</v>
      </c>
      <c r="DJ55" s="11"/>
      <c r="DK55" s="11"/>
      <c r="DL55" s="11">
        <f>VLOOKUP(DL4,[1]Hárok1!$CW$9:$CX$30,2,0)</f>
        <v>206.46</v>
      </c>
      <c r="DM55" s="11"/>
      <c r="DN55" s="11"/>
      <c r="DO55" s="11"/>
      <c r="DP55" s="11"/>
      <c r="DQ55" s="11"/>
      <c r="DR55" s="11"/>
      <c r="DS55" s="11"/>
      <c r="DT55" s="11"/>
      <c r="DU55" s="11"/>
      <c r="DV55" s="11">
        <f>VLOOKUP(DV4,[1]Hárok1!$CW$9:$CX$30,2,0)</f>
        <v>23.350999999999999</v>
      </c>
      <c r="DW55" s="11"/>
      <c r="DX55" s="11"/>
      <c r="DY55" s="11"/>
      <c r="DZ55" s="11"/>
      <c r="EA55" s="11"/>
      <c r="EB55" s="11">
        <f>VLOOKUP(EB4,[1]Hárok1!$CW$9:$CX$30,2,0)</f>
        <v>25.325500000000002</v>
      </c>
      <c r="EC55" s="11"/>
      <c r="ED55" s="11">
        <f>VLOOKUP(ED4,[1]Hárok1!$CW$9:$CX$30,2,0)</f>
        <v>0.06</v>
      </c>
      <c r="EE55" s="11"/>
      <c r="EF55" s="11"/>
      <c r="EG55" s="11"/>
      <c r="EH55" s="11"/>
      <c r="EI55" s="11"/>
      <c r="EJ55" s="11"/>
      <c r="EK55" s="11">
        <f>VLOOKUP(EK4,[1]Hárok1!$CW$9:$CX$30,2,0)</f>
        <v>955.654</v>
      </c>
      <c r="EL55" s="11"/>
      <c r="EM55" s="11">
        <f>VLOOKUP(EM4,[1]Hárok1!$CW$9:$CX$30,2,0)</f>
        <v>1.83</v>
      </c>
      <c r="EN55" s="11"/>
      <c r="EO55" s="11"/>
      <c r="EP55" s="11"/>
      <c r="EQ55" s="11">
        <f>VLOOKUP(EQ4,[1]Hárok1!$CW$9:$CX$30,2,0)</f>
        <v>19.995200000000001</v>
      </c>
      <c r="ER55" s="11"/>
      <c r="ES55" s="11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</row>
    <row r="56" spans="3:163" x14ac:dyDescent="0.25">
      <c r="C56" s="4" t="s">
        <v>51</v>
      </c>
      <c r="D56" s="6">
        <f t="shared" si="1"/>
        <v>1115.0679999999998</v>
      </c>
      <c r="E56" s="11"/>
      <c r="F56" s="11"/>
      <c r="G56" s="11"/>
      <c r="H56" s="11">
        <f>VLOOKUP(H4,[1]Hárok1!$CY$9:$CZ$36,2,0)</f>
        <v>2.7E-2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>
        <f>VLOOKUP(AD4,[1]Hárok1!$CY$9:$CZ$36,2,0)</f>
        <v>26.139999999999997</v>
      </c>
      <c r="AE56" s="11"/>
      <c r="AF56" s="11">
        <f>VLOOKUP(AF4,[1]Hárok1!$CY$9:$CZ$36,2,0)</f>
        <v>0.81699999999999995</v>
      </c>
      <c r="AG56" s="11"/>
      <c r="AH56" s="11"/>
      <c r="AI56" s="11"/>
      <c r="AJ56" s="11"/>
      <c r="AK56" s="11"/>
      <c r="AL56" s="11"/>
      <c r="AM56" s="11"/>
      <c r="AN56" s="11">
        <f>VLOOKUP(AN4,[1]Hárok1!$CY$9:$CZ$36,2,0)</f>
        <v>37.989999999999995</v>
      </c>
      <c r="AO56" s="11">
        <f>VLOOKUP(AO4,[1]Hárok1!$CY$9:$CZ$36,2,0)</f>
        <v>0.67906080000000002</v>
      </c>
      <c r="AP56" s="11">
        <f>VLOOKUP(AP4,[1]Hárok1!$CY$9:$CZ$36,2,0)</f>
        <v>6.5000000000000002E-2</v>
      </c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>
        <f>VLOOKUP(BE4,[1]Hárok1!$CY$9:$CZ$36,2,0)</f>
        <v>3.2000000000000001E-2</v>
      </c>
      <c r="BF56" s="11">
        <f>VLOOKUP(BF4,[1]Hárok1!$CY$9:$CZ$36,2,0)</f>
        <v>1.0999999999999999E-2</v>
      </c>
      <c r="BG56" s="11"/>
      <c r="BH56" s="11">
        <f>VLOOKUP(BH4,[1]Hárok1!$CY$9:$CZ$36,2,0)</f>
        <v>2.7999999999999997E-2</v>
      </c>
      <c r="BI56" s="11">
        <f>VLOOKUP(BI4,[1]Hárok1!$CY$9:$CZ$36,2,0)</f>
        <v>2E-3</v>
      </c>
      <c r="BJ56" s="11"/>
      <c r="BK56" s="11">
        <f>VLOOKUP(BK4,[1]Hárok1!$CY$9:$CZ$36,2,0)</f>
        <v>2.1950000000000003</v>
      </c>
      <c r="BL56" s="11"/>
      <c r="BM56" s="11"/>
      <c r="BN56" s="11"/>
      <c r="BO56" s="11"/>
      <c r="BP56" s="11">
        <f>VLOOKUP(BP4,[1]Hárok1!$CY$9:$CZ$36,2,0)</f>
        <v>0.15000000000000002</v>
      </c>
      <c r="BQ56" s="11"/>
      <c r="BR56" s="11"/>
      <c r="BS56" s="11"/>
      <c r="BT56" s="11"/>
      <c r="BU56" s="11"/>
      <c r="BV56" s="11"/>
      <c r="BW56" s="11">
        <f>VLOOKUP(BW4,[1]Hárok1!$CY$9:$CZ$36,2,0)</f>
        <v>8.8999999999999996E-2</v>
      </c>
      <c r="BX56" s="11">
        <f>VLOOKUP(BX4,[1]Hárok1!$CY$9:$CZ$36,2,0)</f>
        <v>0.37</v>
      </c>
      <c r="BY56" s="11">
        <f>VLOOKUP(BY4,[1]Hárok1!$CY$9:$CZ$36,2,0)</f>
        <v>1.18</v>
      </c>
      <c r="BZ56" s="11">
        <f>VLOOKUP(BZ4,[1]Hárok1!$CY$9:$CZ$36,2,0)</f>
        <v>1.0999999999999999E-2</v>
      </c>
      <c r="CA56" s="11">
        <f>VLOOKUP(CA4,[1]Hárok1!$CY$9:$CZ$36,2,0)</f>
        <v>1E-3</v>
      </c>
      <c r="CB56" s="11"/>
      <c r="CC56" s="11"/>
      <c r="CD56" s="11"/>
      <c r="CE56" s="11"/>
      <c r="CF56" s="11">
        <f>VLOOKUP(CF4,[1]Hárok1!$CY$9:$CZ$36,2,0)</f>
        <v>1.1679999999999999</v>
      </c>
      <c r="CG56" s="11"/>
      <c r="CH56" s="11"/>
      <c r="CI56" s="11"/>
      <c r="CJ56" s="11"/>
      <c r="CK56" s="11"/>
      <c r="CL56" s="11"/>
      <c r="CM56" s="11">
        <f>VLOOKUP(CM4,[1]Hárok1!$CY$9:$CZ$36,2,0)</f>
        <v>2.2799999999999998</v>
      </c>
      <c r="CN56" s="11"/>
      <c r="CO56" s="11"/>
      <c r="CP56" s="11"/>
      <c r="CQ56" s="11"/>
      <c r="CR56" s="11"/>
      <c r="CS56" s="11"/>
      <c r="CT56" s="11"/>
      <c r="CU56" s="11"/>
      <c r="CV56" s="11">
        <f>VLOOKUP(CV4,[1]Hárok1!$CY$9:$CZ$36,2,0)</f>
        <v>29.227908599999999</v>
      </c>
      <c r="CW56" s="11">
        <f>VLOOKUP(CW4,[1]Hárok1!$CY$9:$CZ$36,2,0)</f>
        <v>1.5310306</v>
      </c>
      <c r="CX56" s="11"/>
      <c r="CY56" s="11"/>
      <c r="CZ56" s="11"/>
      <c r="DA56" s="11"/>
      <c r="DB56" s="11">
        <f>VLOOKUP(DB4,[1]Hárok1!$CY$9:$CZ$36,2,0)</f>
        <v>264.46999999999997</v>
      </c>
      <c r="DC56" s="11"/>
      <c r="DD56" s="11"/>
      <c r="DE56" s="11"/>
      <c r="DF56" s="11"/>
      <c r="DG56" s="11"/>
      <c r="DH56" s="11"/>
      <c r="DI56" s="11">
        <f>VLOOKUP(DI4,[1]Hárok1!$CY$9:$CZ$36,2,0)</f>
        <v>254.67000000000002</v>
      </c>
      <c r="DJ56" s="11"/>
      <c r="DK56" s="11"/>
      <c r="DL56" s="11">
        <f>VLOOKUP(DL4,[1]Hárok1!$CY$9:$CZ$36,2,0)</f>
        <v>416.53</v>
      </c>
      <c r="DM56" s="11"/>
      <c r="DN56" s="11"/>
      <c r="DO56" s="11"/>
      <c r="DP56" s="11"/>
      <c r="DQ56" s="11"/>
      <c r="DR56" s="11"/>
      <c r="DS56" s="11"/>
      <c r="DT56" s="11">
        <f>VLOOKUP(DT4,[1]Hárok1!$CY$9:$CZ$36,2,0)</f>
        <v>1.1100000000000001</v>
      </c>
      <c r="DU56" s="11"/>
      <c r="DV56" s="11"/>
      <c r="DW56" s="11"/>
      <c r="DX56" s="11"/>
      <c r="DY56" s="11"/>
      <c r="DZ56" s="11">
        <f>VLOOKUP(DZ4,[1]Hárok1!$CY$9:$CZ$36,2,0)</f>
        <v>2.0499999999999998</v>
      </c>
      <c r="EA56" s="11"/>
      <c r="EB56" s="11"/>
      <c r="EC56" s="11"/>
      <c r="ED56" s="11"/>
      <c r="EE56" s="11"/>
      <c r="EF56" s="11"/>
      <c r="EG56" s="11"/>
      <c r="EH56" s="11"/>
      <c r="EI56" s="11">
        <f>VLOOKUP(EI4,[1]Hárok1!$CY$9:$CZ$36,2,0)</f>
        <v>71.05</v>
      </c>
      <c r="EJ56" s="11"/>
      <c r="EK56" s="11"/>
      <c r="EL56" s="11"/>
      <c r="EM56" s="11"/>
      <c r="EN56" s="11"/>
      <c r="EO56" s="11"/>
      <c r="EP56" s="11">
        <f>VLOOKUP(EP4,[1]Hárok1!$CY$9:$CZ$36,2,0)</f>
        <v>1.194</v>
      </c>
      <c r="EQ56" s="11"/>
      <c r="ER56" s="11"/>
      <c r="ES56" s="11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</row>
    <row r="57" spans="3:163" x14ac:dyDescent="0.25">
      <c r="C57" s="4" t="s">
        <v>52</v>
      </c>
      <c r="D57" s="6">
        <f t="shared" si="1"/>
        <v>645.27600000000007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>
        <f>VLOOKUP(AD4,[1]Hárok1!$DA$9:$DB$31,2,0)</f>
        <v>31.220000000000002</v>
      </c>
      <c r="AE57" s="11"/>
      <c r="AF57" s="11"/>
      <c r="AG57" s="11"/>
      <c r="AH57" s="11"/>
      <c r="AI57" s="11"/>
      <c r="AJ57" s="11"/>
      <c r="AK57" s="11"/>
      <c r="AL57" s="11"/>
      <c r="AM57" s="11"/>
      <c r="AN57" s="11">
        <f>VLOOKUP(AN4,[1]Hárok1!$DA$9:$DB$31,2,0)</f>
        <v>17.22</v>
      </c>
      <c r="AO57" s="11">
        <f>VLOOKUP(AO4,[1]Hárok1!$DA$9:$DB$31,2,0)</f>
        <v>0.89445600000000003</v>
      </c>
      <c r="AP57" s="11">
        <f>VLOOKUP(AP4,[1]Hárok1!$DA$9:$DB$31,2,0)</f>
        <v>0.09</v>
      </c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>
        <f>VLOOKUP(BB4,[1]Hárok1!$DA$9:$DB$31,2,0)</f>
        <v>3.72</v>
      </c>
      <c r="BC57" s="11"/>
      <c r="BD57" s="11"/>
      <c r="BE57" s="11">
        <f>VLOOKUP(BE4,[1]Hárok1!$DA$9:$DB$31,2,0)</f>
        <v>0.02</v>
      </c>
      <c r="BF57" s="11"/>
      <c r="BG57" s="11"/>
      <c r="BH57" s="11">
        <f>VLOOKUP(BH4,[1]Hárok1!$DA$9:$DB$31,2,0)</f>
        <v>0.01</v>
      </c>
      <c r="BI57" s="11"/>
      <c r="BJ57" s="11"/>
      <c r="BK57" s="11">
        <f>VLOOKUP(BK4,[1]Hárok1!$DA$9:$DB$31,2,0)</f>
        <v>1.9649999999999999</v>
      </c>
      <c r="BL57" s="11"/>
      <c r="BM57" s="11"/>
      <c r="BN57" s="11"/>
      <c r="BO57" s="11"/>
      <c r="BP57" s="11">
        <f>VLOOKUP(BP4,[1]Hárok1!$DA$9:$DB$31,2,0)</f>
        <v>0.12</v>
      </c>
      <c r="BQ57" s="11"/>
      <c r="BR57" s="11"/>
      <c r="BS57" s="11"/>
      <c r="BT57" s="11"/>
      <c r="BU57" s="11"/>
      <c r="BV57" s="11"/>
      <c r="BW57" s="11">
        <f>VLOOKUP(BW4,[1]Hárok1!$DA$9:$DB$31,2,0)</f>
        <v>0.06</v>
      </c>
      <c r="BX57" s="11">
        <f>VLOOKUP(BX4,[1]Hárok1!$DA$9:$DB$31,2,0)</f>
        <v>0.1</v>
      </c>
      <c r="BY57" s="11">
        <f>VLOOKUP(BY4,[1]Hárok1!$DA$9:$DB$31,2,0)</f>
        <v>0.22</v>
      </c>
      <c r="BZ57" s="11"/>
      <c r="CA57" s="11"/>
      <c r="CB57" s="11"/>
      <c r="CC57" s="11"/>
      <c r="CD57" s="11"/>
      <c r="CE57" s="11"/>
      <c r="CF57" s="11">
        <f>VLOOKUP(CF4,[1]Hárok1!$DA$9:$DB$31,2,0)</f>
        <v>0.88400000000000012</v>
      </c>
      <c r="CG57" s="11"/>
      <c r="CH57" s="11"/>
      <c r="CI57" s="11"/>
      <c r="CJ57" s="11"/>
      <c r="CK57" s="11"/>
      <c r="CL57" s="11"/>
      <c r="CM57" s="11">
        <f>VLOOKUP(CM4,[1]Hárok1!$DA$9:$DB$31,2,0)</f>
        <v>2.4900000000000002</v>
      </c>
      <c r="CN57" s="11"/>
      <c r="CO57" s="11"/>
      <c r="CP57" s="11"/>
      <c r="CQ57" s="11"/>
      <c r="CR57" s="11"/>
      <c r="CS57" s="11"/>
      <c r="CT57" s="11"/>
      <c r="CU57" s="11"/>
      <c r="CV57" s="11">
        <f>VLOOKUP(CV4,[1]Hárok1!$DA$9:$DB$31,2,0)</f>
        <v>38.498877</v>
      </c>
      <c r="CW57" s="11">
        <f>VLOOKUP(CW4,[1]Hárok1!$DA$9:$DB$31,2,0)</f>
        <v>2.016667</v>
      </c>
      <c r="CX57" s="11"/>
      <c r="CY57" s="11"/>
      <c r="CZ57" s="11"/>
      <c r="DA57" s="11"/>
      <c r="DB57" s="11">
        <f>VLOOKUP(DB4,[1]Hárok1!$DA$9:$DB$31,2,0)</f>
        <v>168.51000000000002</v>
      </c>
      <c r="DC57" s="11"/>
      <c r="DD57" s="11"/>
      <c r="DE57" s="11"/>
      <c r="DF57" s="11"/>
      <c r="DG57" s="11"/>
      <c r="DH57" s="11"/>
      <c r="DI57" s="11">
        <f>VLOOKUP(DI4,[1]Hárok1!$DA$9:$DB$31,2,0)</f>
        <v>307.25000000000006</v>
      </c>
      <c r="DJ57" s="11"/>
      <c r="DK57" s="11"/>
      <c r="DL57" s="11">
        <f>VLOOKUP(DL4,[1]Hárok1!$DA$9:$DB$31,2,0)</f>
        <v>45</v>
      </c>
      <c r="DM57" s="11"/>
      <c r="DN57" s="11"/>
      <c r="DO57" s="11"/>
      <c r="DP57" s="11"/>
      <c r="DQ57" s="11"/>
      <c r="DR57" s="11"/>
      <c r="DS57" s="11"/>
      <c r="DT57" s="11">
        <f>VLOOKUP(DT4,[1]Hárok1!$DA$9:$DB$31,2,0)</f>
        <v>0.2</v>
      </c>
      <c r="DU57" s="11"/>
      <c r="DV57" s="11"/>
      <c r="DW57" s="11"/>
      <c r="DX57" s="11"/>
      <c r="DY57" s="11"/>
      <c r="DZ57" s="11">
        <f>VLOOKUP(DZ4,[1]Hárok1!$DA$9:$DB$31,2,0)</f>
        <v>0.53200000000000003</v>
      </c>
      <c r="EA57" s="11"/>
      <c r="EB57" s="11"/>
      <c r="EC57" s="11"/>
      <c r="ED57" s="11"/>
      <c r="EE57" s="11"/>
      <c r="EF57" s="11"/>
      <c r="EG57" s="11"/>
      <c r="EH57" s="11"/>
      <c r="EI57" s="11">
        <f>VLOOKUP(EI4,[1]Hárok1!$DA$9:$DB$31,2,0)</f>
        <v>24.2</v>
      </c>
      <c r="EJ57" s="11"/>
      <c r="EK57" s="11"/>
      <c r="EL57" s="11"/>
      <c r="EM57" s="11"/>
      <c r="EN57" s="11"/>
      <c r="EO57" s="11"/>
      <c r="EP57" s="11">
        <f>VLOOKUP(EP4,[1]Hárok1!$DA$9:$DB$31,2,0)</f>
        <v>5.5E-2</v>
      </c>
      <c r="EQ57" s="11"/>
      <c r="ER57" s="11"/>
      <c r="ES57" s="11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</row>
    <row r="58" spans="3:163" x14ac:dyDescent="0.25">
      <c r="C58" s="4" t="s">
        <v>53</v>
      </c>
      <c r="D58" s="6">
        <f t="shared" si="1"/>
        <v>968.27199999999982</v>
      </c>
      <c r="E58" s="11"/>
      <c r="F58" s="11"/>
      <c r="G58" s="11"/>
      <c r="H58" s="11">
        <f>VLOOKUP(H4,[1]Hárok1!$DC$9:$DD$34,2,0)</f>
        <v>7.2000000000000008E-2</v>
      </c>
      <c r="I58" s="11"/>
      <c r="J58" s="11"/>
      <c r="K58" s="11"/>
      <c r="L58" s="11"/>
      <c r="M58" s="11"/>
      <c r="N58" s="11">
        <v>72</v>
      </c>
      <c r="O58" s="11">
        <v>72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>
        <f>VLOOKUP(AD4,[1]Hárok1!$DC$9:$DD$34,2,0)</f>
        <v>34.720000000000006</v>
      </c>
      <c r="AE58" s="11"/>
      <c r="AF58" s="11"/>
      <c r="AG58" s="11"/>
      <c r="AH58" s="11"/>
      <c r="AI58" s="11"/>
      <c r="AJ58" s="11"/>
      <c r="AK58" s="11"/>
      <c r="AL58" s="11"/>
      <c r="AM58" s="11"/>
      <c r="AN58" s="11">
        <f>VLOOKUP(AN4,[1]Hárok1!$DC$9:$DD$34,2,0)</f>
        <v>17.22</v>
      </c>
      <c r="AO58" s="11">
        <f>VLOOKUP(AO4,[1]Hárok1!$DC$9:$DD$34,2,0)</f>
        <v>0.96573600000000004</v>
      </c>
      <c r="AP58" s="11">
        <f>VLOOKUP(AP4,[1]Hárok1!$DC$9:$DD$34,2,0)</f>
        <v>0.19499999999999998</v>
      </c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>
        <f>VLOOKUP(BE4,[1]Hárok1!$DC$9:$DD$34,2,0)</f>
        <v>0.05</v>
      </c>
      <c r="BF58" s="11">
        <f>VLOOKUP(BF4,[1]Hárok1!$DC$9:$DD$34,2,0)</f>
        <v>1E-3</v>
      </c>
      <c r="BG58" s="11"/>
      <c r="BH58" s="11">
        <f>VLOOKUP(BH4,[1]Hárok1!$DC$9:$DD$34,2,0)</f>
        <v>3.5000000000000003E-2</v>
      </c>
      <c r="BI58" s="11">
        <f>VLOOKUP(BI4,[1]Hárok1!$DC$9:$DD$34,2,0)</f>
        <v>2.1000000000000001E-2</v>
      </c>
      <c r="BJ58" s="11"/>
      <c r="BK58" s="11">
        <f>VLOOKUP(BK4,[1]Hárok1!$DC$9:$DD$34,2,0)</f>
        <v>2.58</v>
      </c>
      <c r="BL58" s="11"/>
      <c r="BM58" s="11"/>
      <c r="BN58" s="11"/>
      <c r="BO58" s="11"/>
      <c r="BP58" s="11">
        <f>VLOOKUP(BP4,[1]Hárok1!$DC$9:$DD$34,2,0)</f>
        <v>0.26700000000000002</v>
      </c>
      <c r="BQ58" s="11"/>
      <c r="BR58" s="11"/>
      <c r="BS58" s="11"/>
      <c r="BT58" s="11"/>
      <c r="BU58" s="11"/>
      <c r="BV58" s="11"/>
      <c r="BW58" s="11">
        <f>VLOOKUP(BW4,[1]Hárok1!$DC$9:$DD$34,2,0)</f>
        <v>0.153</v>
      </c>
      <c r="BX58" s="11">
        <f>VLOOKUP(BX4,[1]Hárok1!$DC$9:$DD$34,2,0)</f>
        <v>0.13</v>
      </c>
      <c r="BY58" s="11">
        <f>VLOOKUP(BY4,[1]Hárok1!$DC$9:$DD$34,2,0)</f>
        <v>0.34499999999999997</v>
      </c>
      <c r="BZ58" s="11">
        <f>VLOOKUP(BZ4,[1]Hárok1!$DC$9:$DD$34,2,0)</f>
        <v>2E-3</v>
      </c>
      <c r="CA58" s="11">
        <f>VLOOKUP(CA4,[1]Hárok1!$DC$9:$DD$34,2,0)</f>
        <v>1E-3</v>
      </c>
      <c r="CB58" s="11"/>
      <c r="CC58" s="11"/>
      <c r="CD58" s="11"/>
      <c r="CE58" s="11"/>
      <c r="CF58" s="11">
        <f>VLOOKUP(CF4,[1]Hárok1!$DC$9:$DD$34,2,0)</f>
        <v>1.5</v>
      </c>
      <c r="CG58" s="11"/>
      <c r="CH58" s="11"/>
      <c r="CI58" s="11"/>
      <c r="CJ58" s="11"/>
      <c r="CK58" s="11"/>
      <c r="CL58" s="11"/>
      <c r="CM58" s="11">
        <f>VLOOKUP(CM4,[1]Hárok1!$DC$9:$DD$34,2,0)</f>
        <v>2.87</v>
      </c>
      <c r="CN58" s="11"/>
      <c r="CO58" s="11"/>
      <c r="CP58" s="11"/>
      <c r="CQ58" s="11"/>
      <c r="CR58" s="11"/>
      <c r="CS58" s="11"/>
      <c r="CT58" s="11">
        <f>VLOOKUP(CT4,[1]Hárok1!$DC$9:$DD$34,2,0)</f>
        <v>8.8000000000000007</v>
      </c>
      <c r="CU58" s="11"/>
      <c r="CV58" s="11">
        <f>VLOOKUP(CV4,[1]Hárok1!$DC$9:$DD$34,2,0)</f>
        <v>41.566886999999994</v>
      </c>
      <c r="CW58" s="11">
        <f>VLOOKUP(CW4,[1]Hárok1!$DC$9:$DD$34,2,0)</f>
        <v>2.1773769999999995</v>
      </c>
      <c r="CX58" s="11"/>
      <c r="CY58" s="11"/>
      <c r="CZ58" s="11"/>
      <c r="DA58" s="11"/>
      <c r="DB58" s="11">
        <f>VLOOKUP(DB4,[1]Hárok1!$DC$9:$DD$34,2,0)</f>
        <v>261.35999999999996</v>
      </c>
      <c r="DC58" s="11"/>
      <c r="DD58" s="11"/>
      <c r="DE58" s="11"/>
      <c r="DF58" s="11"/>
      <c r="DG58" s="11"/>
      <c r="DH58" s="11"/>
      <c r="DI58" s="11">
        <f>VLOOKUP(DI4,[1]Hárok1!$DC$9:$DD$34,2,0)</f>
        <v>322.88999999999993</v>
      </c>
      <c r="DJ58" s="11"/>
      <c r="DK58" s="11"/>
      <c r="DL58" s="11">
        <f>VLOOKUP(DL4,[1]Hárok1!$DC$9:$DD$34,2,0)</f>
        <v>103.51999999999998</v>
      </c>
      <c r="DM58" s="11"/>
      <c r="DN58" s="11"/>
      <c r="DO58" s="11"/>
      <c r="DP58" s="11">
        <f>VLOOKUP(DP4,[1]Hárok1!$DC$35:$DD$35,2,0)</f>
        <v>22.830000000000002</v>
      </c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</row>
    <row r="59" spans="3:163" x14ac:dyDescent="0.25">
      <c r="C59" s="4" t="s">
        <v>54</v>
      </c>
      <c r="D59" s="6">
        <f t="shared" si="1"/>
        <v>3043.8379999999997</v>
      </c>
      <c r="E59" s="11"/>
      <c r="F59" s="11"/>
      <c r="G59" s="11"/>
      <c r="H59" s="11">
        <f>VLOOKUP(H4,[1]Hárok1!$DE$9:$DF$40,2,0)</f>
        <v>0.121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>
        <f>VLOOKUP(AD4,[1]Hárok1!$DE$9:$DF$40,2,0)</f>
        <v>35.819999999999993</v>
      </c>
      <c r="AE59" s="11"/>
      <c r="AF59" s="11"/>
      <c r="AG59" s="11"/>
      <c r="AH59" s="11"/>
      <c r="AI59" s="11"/>
      <c r="AJ59" s="11"/>
      <c r="AK59" s="11"/>
      <c r="AL59" s="11"/>
      <c r="AM59" s="11"/>
      <c r="AN59" s="11">
        <f>VLOOKUP(AN4,[1]Hárok1!$DE$9:$DF$40,2,0)</f>
        <v>30.78</v>
      </c>
      <c r="AO59" s="11">
        <f>VLOOKUP(AO4,[1]Hárok1!$DE$9:$DF$40,2,0)</f>
        <v>0.94586399999999993</v>
      </c>
      <c r="AP59" s="11">
        <f>VLOOKUP(AP4,[1]Hárok1!$DE$9:$DF$40,2,0)</f>
        <v>0.33399999999999996</v>
      </c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>
        <f>VLOOKUP(BB4,[1]Hárok1!$DE$9:$DF$40,2,0)</f>
        <v>5.6</v>
      </c>
      <c r="BC59" s="11"/>
      <c r="BD59" s="11"/>
      <c r="BE59" s="11">
        <f>VLOOKUP(BE4,[1]Hárok1!$DE$9:$DF$40,2,0)</f>
        <v>0.186</v>
      </c>
      <c r="BF59" s="11">
        <f>VLOOKUP(BF4,[1]Hárok1!$DE$9:$DF$40,2,0)</f>
        <v>1.2E-2</v>
      </c>
      <c r="BG59" s="11"/>
      <c r="BH59" s="11">
        <f>VLOOKUP(BH4,[1]Hárok1!$DE$9:$DF$40,2,0)</f>
        <v>0.26800000000000002</v>
      </c>
      <c r="BI59" s="11">
        <f>VLOOKUP(BI4,[1]Hárok1!$DE$9:$DF$40,2,0)</f>
        <v>4.2000000000000003E-2</v>
      </c>
      <c r="BJ59" s="11"/>
      <c r="BK59" s="11">
        <f>VLOOKUP(BK4,[1]Hárok1!$DE$9:$DF$40,2,0)</f>
        <v>1.1199999999999999</v>
      </c>
      <c r="BL59" s="11"/>
      <c r="BM59" s="11"/>
      <c r="BN59" s="11"/>
      <c r="BO59" s="11"/>
      <c r="BP59" s="11">
        <f>VLOOKUP(BP4,[1]Hárok1!$DE$9:$DF$40,2,0)</f>
        <v>0.11899999999999999</v>
      </c>
      <c r="BQ59" s="11"/>
      <c r="BR59" s="11"/>
      <c r="BS59" s="11"/>
      <c r="BT59" s="11"/>
      <c r="BU59" s="11"/>
      <c r="BV59" s="11"/>
      <c r="BW59" s="11">
        <f>VLOOKUP(BW4,[1]Hárok1!$DE$9:$DF$40,2,0)</f>
        <v>0.32200000000000001</v>
      </c>
      <c r="BX59" s="11">
        <f>VLOOKUP(BX4,[1]Hárok1!$DE$9:$DF$40,2,0)</f>
        <v>0.78</v>
      </c>
      <c r="BY59" s="11">
        <f>VLOOKUP(BY4,[1]Hárok1!$DE$9:$DF$40,2,0)</f>
        <v>1.1099999999999999</v>
      </c>
      <c r="BZ59" s="11">
        <f>VLOOKUP(BZ4,[1]Hárok1!$DE$9:$DF$40,2,0)</f>
        <v>2.5000000000000001E-2</v>
      </c>
      <c r="CA59" s="11">
        <f>VLOOKUP(CA4,[1]Hárok1!$DE$9:$DF$40,2,0)</f>
        <v>0.26</v>
      </c>
      <c r="CB59" s="11"/>
      <c r="CC59" s="11"/>
      <c r="CD59" s="11"/>
      <c r="CE59" s="11">
        <f>VLOOKUP(CE4,[1]Hárok1!$DE$9:$DF$40,2,0)</f>
        <v>0.03</v>
      </c>
      <c r="CF59" s="11">
        <f>VLOOKUP(CF4,[1]Hárok1!$DE$9:$DF$40,2,0)</f>
        <v>0.94</v>
      </c>
      <c r="CG59" s="11"/>
      <c r="CH59" s="11"/>
      <c r="CI59" s="11"/>
      <c r="CJ59" s="11"/>
      <c r="CK59" s="11"/>
      <c r="CL59" s="11"/>
      <c r="CM59" s="11">
        <f>VLOOKUP(CM4,[1]Hárok1!$DE$9:$DF$40,2,0)</f>
        <v>0.8</v>
      </c>
      <c r="CN59" s="11"/>
      <c r="CO59" s="11"/>
      <c r="CP59" s="11"/>
      <c r="CQ59" s="11"/>
      <c r="CR59" s="11"/>
      <c r="CS59" s="11"/>
      <c r="CT59" s="11">
        <f>VLOOKUP(CT4,[1]Hárok1!$DE$9:$DF$40,2,0)</f>
        <v>26.84</v>
      </c>
      <c r="CU59" s="11"/>
      <c r="CV59" s="11">
        <f>VLOOKUP(CV4,[1]Hárok1!$DE$9:$DF$40,2,0)</f>
        <v>40.711562999999998</v>
      </c>
      <c r="CW59" s="11">
        <f>VLOOKUP(CW4,[1]Hárok1!$DE$9:$DF$40,2,0)</f>
        <v>2.1325729999999998</v>
      </c>
      <c r="CX59" s="11"/>
      <c r="CY59" s="11"/>
      <c r="CZ59" s="11"/>
      <c r="DA59" s="11"/>
      <c r="DB59" s="11">
        <f>VLOOKUP(DB4,[1]Hárok1!$DE$9:$DF$40,2,0)</f>
        <v>411.59999999999997</v>
      </c>
      <c r="DC59" s="11"/>
      <c r="DD59" s="11"/>
      <c r="DE59" s="11"/>
      <c r="DF59" s="11"/>
      <c r="DG59" s="11"/>
      <c r="DH59" s="11"/>
      <c r="DI59" s="11">
        <f>VLOOKUP(DI4,[1]Hárok1!$DE$9:$DF$40,2,0)</f>
        <v>352.35000000000008</v>
      </c>
      <c r="DJ59" s="11"/>
      <c r="DK59" s="11"/>
      <c r="DL59" s="11">
        <f>VLOOKUP(DL4,[1]Hárok1!$DE$9:$DF$40,2,0)</f>
        <v>21.38</v>
      </c>
      <c r="DM59" s="11"/>
      <c r="DN59" s="11"/>
      <c r="DO59" s="11"/>
      <c r="DP59" s="11">
        <f>VLOOKUP(DP4,[1]Hárok1!$DE$9:$DF$40,2,0)</f>
        <v>14.799999999999999</v>
      </c>
      <c r="DQ59" s="11"/>
      <c r="DR59" s="11"/>
      <c r="DS59" s="11"/>
      <c r="DT59" s="11"/>
      <c r="DU59" s="11">
        <f>VLOOKUP(DU4,[1]Hárok1!$DE$9:$DF$40,2,0)</f>
        <v>42.543999999999997</v>
      </c>
      <c r="DV59" s="11"/>
      <c r="DW59" s="11"/>
      <c r="DX59" s="11"/>
      <c r="DY59" s="11"/>
      <c r="DZ59" s="11"/>
      <c r="EA59" s="11">
        <f>VLOOKUP(EA4,[1]Hárok1!$DE$9:$DF$40,2,0)</f>
        <v>97.325999999999993</v>
      </c>
      <c r="EB59" s="11"/>
      <c r="EC59" s="11"/>
      <c r="ED59" s="11"/>
      <c r="EE59" s="11">
        <f>VLOOKUP(EE4,[1]Hárok1!$DE$9:$DF$40,2,0)</f>
        <v>7.8E-2</v>
      </c>
      <c r="EF59" s="11"/>
      <c r="EG59" s="11">
        <f>VLOOKUP(EG4,[1]Hárok1!$DE$9:$DF$40,2,0)</f>
        <v>4.3070000000000004</v>
      </c>
      <c r="EH59" s="11"/>
      <c r="EI59" s="11"/>
      <c r="EJ59" s="11">
        <f>VLOOKUP(EJ4,[1]Hárok1!$DE$9:$DF$40,2,0)</f>
        <v>1950.154</v>
      </c>
      <c r="EK59" s="11"/>
      <c r="EL59" s="11"/>
      <c r="EM59" s="11"/>
      <c r="EN59" s="11"/>
      <c r="EO59" s="11"/>
      <c r="EP59" s="11"/>
      <c r="EQ59" s="11"/>
      <c r="ER59" s="11"/>
      <c r="ES59" s="11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</row>
    <row r="60" spans="3:163" x14ac:dyDescent="0.25">
      <c r="C60" s="4" t="s">
        <v>55</v>
      </c>
      <c r="D60" s="6">
        <f t="shared" si="1"/>
        <v>912.81100000000004</v>
      </c>
      <c r="E60" s="11"/>
      <c r="F60" s="11"/>
      <c r="G60" s="11"/>
      <c r="H60" s="11">
        <f>VLOOKUP(H4,[1]Hárok1!$DG$9:$DH$34,2,0)</f>
        <v>2.9000000000000001E-2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>
        <f>VLOOKUP(AD4,[1]Hárok1!$DG$9:$DH$34,2,0)</f>
        <v>36.230000000000004</v>
      </c>
      <c r="AE60" s="11"/>
      <c r="AF60" s="11"/>
      <c r="AG60" s="11"/>
      <c r="AH60" s="11"/>
      <c r="AI60" s="11"/>
      <c r="AJ60" s="11"/>
      <c r="AK60" s="11"/>
      <c r="AL60" s="11"/>
      <c r="AM60" s="11"/>
      <c r="AN60" s="11">
        <f>VLOOKUP(AN4,[1]Hárok1!$DG$9:$DH$34,2,0)</f>
        <v>26.82</v>
      </c>
      <c r="AO60" s="11">
        <f>VLOOKUP(AO4,[1]Hárok1!$DG$9:$DH$34,2,0)</f>
        <v>1.1601360000000003</v>
      </c>
      <c r="AP60" s="11">
        <f>VLOOKUP(AP4,[1]Hárok1!$DG$9:$DH$34,2,0)</f>
        <v>3.4000000000000002E-2</v>
      </c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>
        <f>VLOOKUP(BB4,[1]Hárok1!$DG$9:$DH$34,2,0)</f>
        <v>3.95</v>
      </c>
      <c r="BC60" s="11"/>
      <c r="BD60" s="11"/>
      <c r="BE60" s="11">
        <f>VLOOKUP(BE4,[1]Hárok1!$DG$9:$DH$34,2,0)</f>
        <v>0.06</v>
      </c>
      <c r="BF60" s="11"/>
      <c r="BG60" s="11"/>
      <c r="BH60" s="11">
        <f>VLOOKUP(BH4,[1]Hárok1!$DG$9:$DH$34,2,0)</f>
        <v>0.08</v>
      </c>
      <c r="BI60" s="11">
        <f>VLOOKUP(BI4,[1]Hárok1!$DG$9:$DH$34,2,0)</f>
        <v>4.0000000000000001E-3</v>
      </c>
      <c r="BJ60" s="11"/>
      <c r="BK60" s="11">
        <f>VLOOKUP(BK4,[1]Hárok1!$DG$9:$DH$34,2,0)</f>
        <v>2.0499999999999998</v>
      </c>
      <c r="BL60" s="11"/>
      <c r="BM60" s="11"/>
      <c r="BN60" s="11"/>
      <c r="BO60" s="11"/>
      <c r="BP60" s="11">
        <f>VLOOKUP(BP4,[1]Hárok1!$DG$9:$DH$34,2,0)</f>
        <v>0.125</v>
      </c>
      <c r="BQ60" s="11"/>
      <c r="BR60" s="11"/>
      <c r="BS60" s="11"/>
      <c r="BT60" s="11"/>
      <c r="BU60" s="11"/>
      <c r="BV60" s="11"/>
      <c r="BW60" s="11">
        <f>VLOOKUP(BW4,[1]Hárok1!$DG$9:$DH$34,2,0)</f>
        <v>0.17</v>
      </c>
      <c r="BX60" s="11">
        <f>VLOOKUP(BX4,[1]Hárok1!$DG$9:$DH$34,2,0)</f>
        <v>0.60000000000000009</v>
      </c>
      <c r="BY60" s="11">
        <f>VLOOKUP(BY4,[1]Hárok1!$DG$9:$DH$34,2,0)</f>
        <v>0.41000000000000003</v>
      </c>
      <c r="BZ60" s="11">
        <f>VLOOKUP(BZ4,[1]Hárok1!$DG$9:$DH$34,2,0)</f>
        <v>2E-3</v>
      </c>
      <c r="CA60" s="11">
        <f>VLOOKUP(CA4,[1]Hárok1!$DG$9:$DH$34,2,0)</f>
        <v>0.01</v>
      </c>
      <c r="CB60" s="11"/>
      <c r="CC60" s="11"/>
      <c r="CD60" s="11"/>
      <c r="CE60" s="11"/>
      <c r="CF60" s="11">
        <f>VLOOKUP(CF4,[1]Hárok1!$DG$9:$DH$34,2,0)</f>
        <v>0.62</v>
      </c>
      <c r="CG60" s="11"/>
      <c r="CH60" s="11"/>
      <c r="CI60" s="11"/>
      <c r="CJ60" s="11"/>
      <c r="CK60" s="11"/>
      <c r="CL60" s="11"/>
      <c r="CM60" s="11">
        <f>VLOOKUP(CM4,[1]Hárok1!$DG$9:$DH$34,2,0)</f>
        <v>1.6400000000000001</v>
      </c>
      <c r="CN60" s="11"/>
      <c r="CO60" s="11"/>
      <c r="CP60" s="11"/>
      <c r="CQ60" s="11"/>
      <c r="CR60" s="11"/>
      <c r="CS60" s="11"/>
      <c r="CT60" s="11"/>
      <c r="CU60" s="11">
        <f>VLOOKUP(CU4,[1]Hárok1!$DG$9:$DH$34,2,0)</f>
        <v>5.2</v>
      </c>
      <c r="CV60" s="11">
        <f>VLOOKUP(CV4,[1]Hárok1!$DG$9:$DH$34,2,0)</f>
        <v>49.934187000000009</v>
      </c>
      <c r="CW60" s="11">
        <f>VLOOKUP(CW4,[1]Hárok1!$DG$9:$DH$34,2,0)</f>
        <v>2.6156770000000007</v>
      </c>
      <c r="CX60" s="11"/>
      <c r="CY60" s="11"/>
      <c r="CZ60" s="11"/>
      <c r="DA60" s="11"/>
      <c r="DB60" s="11">
        <f>VLOOKUP(DB4,[1]Hárok1!$DG$9:$DH$34,2,0)</f>
        <v>327.7</v>
      </c>
      <c r="DC60" s="11"/>
      <c r="DD60" s="11"/>
      <c r="DE60" s="11"/>
      <c r="DF60" s="11"/>
      <c r="DG60" s="11"/>
      <c r="DH60" s="11"/>
      <c r="DI60" s="11">
        <f>VLOOKUP(DI4,[1]Hárok1!$DG$9:$DH$34,2,0)</f>
        <v>384.21</v>
      </c>
      <c r="DJ60" s="11"/>
      <c r="DK60" s="11"/>
      <c r="DL60" s="11">
        <f>VLOOKUP(DL4,[1]Hárok1!$DG$9:$DH$34,2,0)</f>
        <v>42.589999999999996</v>
      </c>
      <c r="DM60" s="11"/>
      <c r="DN60" s="11"/>
      <c r="DO60" s="11"/>
      <c r="DP60" s="11">
        <f>VLOOKUP(DP4,[1]Hárok1!$DG$9:$DH$34,2,0)</f>
        <v>26.21</v>
      </c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>
        <f>VLOOKUP(EM4,[1]Hárok1!$DG$9:$DH$34,2,0)</f>
        <v>0.35699999999999998</v>
      </c>
      <c r="EN60" s="11"/>
      <c r="EO60" s="11"/>
      <c r="EP60" s="11"/>
      <c r="EQ60" s="11"/>
      <c r="ER60" s="11"/>
      <c r="ES60" s="11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</row>
    <row r="61" spans="3:163" ht="15.75" thickBot="1" x14ac:dyDescent="0.3">
      <c r="C61" s="7" t="s">
        <v>56</v>
      </c>
      <c r="D61" s="9">
        <f t="shared" si="1"/>
        <v>770.99970999999994</v>
      </c>
      <c r="E61" s="11"/>
      <c r="F61" s="11"/>
      <c r="G61" s="11">
        <f>VLOOKUP(G4,[1]Hárok1!$DI$9:$DJ$37,2,0)</f>
        <v>9.1</v>
      </c>
      <c r="H61" s="11">
        <f>VLOOKUP(H4,[1]Hárok1!$DI$9:$DJ$37,2,0)</f>
        <v>5.8000000000000003E-2</v>
      </c>
      <c r="I61" s="11"/>
      <c r="J61" s="11">
        <f>VLOOKUP(J4,[1]Hárok1!$DI$9:$DJ$37,2,0)</f>
        <v>0.4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>
        <f>VLOOKUP(AD4,[1]Hárok1!$DI$9:$DJ$37,2,0)</f>
        <v>20.93</v>
      </c>
      <c r="AE61" s="11"/>
      <c r="AF61" s="11"/>
      <c r="AG61" s="11"/>
      <c r="AH61" s="11"/>
      <c r="AI61" s="11"/>
      <c r="AJ61" s="11"/>
      <c r="AK61" s="11"/>
      <c r="AL61" s="11"/>
      <c r="AM61" s="11"/>
      <c r="AN61" s="11">
        <f>VLOOKUP(AN4,[1]Hárok1!$DI$9:$DJ$37,2,0)</f>
        <v>12.97</v>
      </c>
      <c r="AO61" s="11">
        <f>VLOOKUP(AO4,[1]Hárok1!$DI$9:$DJ$37,2,0)</f>
        <v>0.58428000000000002</v>
      </c>
      <c r="AP61" s="11">
        <f>VLOOKUP(AP4,[1]Hárok1!$DI$9:$DJ$37,2,0)</f>
        <v>0.17</v>
      </c>
      <c r="AQ61" s="54">
        <f>VLOOKUP(AQ4,[1]Hárok1!$DI$9:$DJ$37,2,0)</f>
        <v>0.76</v>
      </c>
      <c r="AR61" s="11"/>
      <c r="AS61" s="11"/>
      <c r="AT61" s="11"/>
      <c r="AU61" s="11"/>
      <c r="AV61" s="11"/>
      <c r="AW61" s="11"/>
      <c r="AX61" s="11"/>
      <c r="AY61" s="11"/>
      <c r="AZ61" s="11"/>
      <c r="BA61" s="11">
        <f>VLOOKUP(BA4,[1]Hárok1!$DI$9:$DJ$37,2,0)</f>
        <v>0.13</v>
      </c>
      <c r="BB61" s="11"/>
      <c r="BC61" s="11"/>
      <c r="BD61" s="11"/>
      <c r="BE61" s="11">
        <f>VLOOKUP(BE4,[1]Hárok1!$DI$9:$DJ$37,2,0)</f>
        <v>7.5999999999999998E-2</v>
      </c>
      <c r="BF61" s="11">
        <f>VLOOKUP(BF4,[1]Hárok1!$DI$9:$DJ$37,2,0)</f>
        <v>1E-3</v>
      </c>
      <c r="BG61" s="11"/>
      <c r="BH61" s="11">
        <f>VLOOKUP(BH4,[1]Hárok1!$DI$9:$DJ$37,2,0)</f>
        <v>7.0999999999999994E-2</v>
      </c>
      <c r="BI61" s="11">
        <f>VLOOKUP(BI4,[1]Hárok1!$DI$9:$DJ$37,2,0)</f>
        <v>1.3000000000000001E-2</v>
      </c>
      <c r="BJ61" s="11"/>
      <c r="BK61" s="11">
        <f>VLOOKUP(BK4,[1]Hárok1!$DI$9:$DJ$37,2,0)</f>
        <v>1.1349999999999998</v>
      </c>
      <c r="BL61" s="11"/>
      <c r="BM61" s="11"/>
      <c r="BN61" s="11"/>
      <c r="BO61" s="11"/>
      <c r="BP61" s="11">
        <f>VLOOKUP(BP4,[1]Hárok1!$DI$9:$DJ$37,2,0)</f>
        <v>0.21671000000000001</v>
      </c>
      <c r="BQ61" s="11"/>
      <c r="BR61" s="11"/>
      <c r="BS61" s="11"/>
      <c r="BT61" s="11"/>
      <c r="BU61" s="11"/>
      <c r="BV61" s="11"/>
      <c r="BW61" s="11">
        <f>VLOOKUP(BW4,[1]Hárok1!$DI$9:$DJ$37,2,0)</f>
        <v>6.8999999999999992E-2</v>
      </c>
      <c r="BX61" s="11">
        <f>VLOOKUP(BX4,[1]Hárok1!$DI$9:$DJ$37,2,0)</f>
        <v>0.67900000000000005</v>
      </c>
      <c r="BY61" s="11">
        <f>VLOOKUP(BY4,[1]Hárok1!$DI$9:$DJ$37,2,0)</f>
        <v>0.39500000000000002</v>
      </c>
      <c r="BZ61" s="11">
        <f>VLOOKUP(BZ4,[1]Hárok1!$DI$9:$DJ$37,2,0)</f>
        <v>6.0000000000000001E-3</v>
      </c>
      <c r="CA61" s="11">
        <f>VLOOKUP(CA4,[1]Hárok1!$DI$9:$DJ$37,2,0)</f>
        <v>4.0000000000000001E-3</v>
      </c>
      <c r="CB61" s="11"/>
      <c r="CC61" s="11"/>
      <c r="CD61" s="11"/>
      <c r="CE61" s="11"/>
      <c r="CF61" s="11">
        <f>VLOOKUP(CF4,[1]Hárok1!$DI$9:$DJ$37,2,0)</f>
        <v>1.0189999999999999</v>
      </c>
      <c r="CG61" s="11"/>
      <c r="CH61" s="11"/>
      <c r="CI61" s="11"/>
      <c r="CJ61" s="11"/>
      <c r="CK61" s="11"/>
      <c r="CL61" s="11"/>
      <c r="CM61" s="11">
        <f>VLOOKUP(CM4,[1]Hárok1!$DI$9:$DJ$37,2,0)</f>
        <v>1.827</v>
      </c>
      <c r="CN61" s="11"/>
      <c r="CO61" s="11"/>
      <c r="CP61" s="11"/>
      <c r="CQ61" s="11"/>
      <c r="CR61" s="11"/>
      <c r="CS61" s="11"/>
      <c r="CT61" s="11">
        <f>VLOOKUP(CT4,[1]Hárok1!$DI$9:$DJ$37,2,0)</f>
        <v>69.759999999999991</v>
      </c>
      <c r="CU61" s="11"/>
      <c r="CV61" s="11">
        <f>VLOOKUP(CV4,[1]Hárok1!$DI$9:$DJ$37,2,0)</f>
        <v>25.148384999999998</v>
      </c>
      <c r="CW61" s="11">
        <f>VLOOKUP(CW4,[1]Hárok1!$DI$9:$DJ$37,2,0)</f>
        <v>1.3173349999999999</v>
      </c>
      <c r="CX61" s="11"/>
      <c r="CY61" s="11"/>
      <c r="CZ61" s="11"/>
      <c r="DA61" s="11"/>
      <c r="DB61" s="11">
        <f>VLOOKUP(DB4,[1]Hárok1!$DI$9:$DJ$37,2,0)</f>
        <v>252.86999999999998</v>
      </c>
      <c r="DC61" s="11"/>
      <c r="DD61" s="11"/>
      <c r="DE61" s="11"/>
      <c r="DF61" s="11"/>
      <c r="DG61" s="11"/>
      <c r="DH61" s="11"/>
      <c r="DI61" s="11">
        <f>VLOOKUP(DI4,[1]Hárok1!$DI$9:$DJ$37,2,0)</f>
        <v>200.4</v>
      </c>
      <c r="DJ61" s="11"/>
      <c r="DK61" s="11"/>
      <c r="DL61" s="11">
        <f>VLOOKUP(DL4,[1]Hárok1!$DI$9:$DJ$37,2,0)</f>
        <v>87.350000000000009</v>
      </c>
      <c r="DM61" s="11"/>
      <c r="DN61" s="11"/>
      <c r="DO61" s="11"/>
      <c r="DP61" s="11">
        <f>VLOOKUP(DP4,[1]Hárok1!$DI$9:$DJ$37,2,0)</f>
        <v>83.539999999999992</v>
      </c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</row>
    <row r="62" spans="3:163" x14ac:dyDescent="0.25">
      <c r="D62" s="55">
        <f>SUM(D5:D61)</f>
        <v>43654.698629999977</v>
      </c>
      <c r="E62" s="49">
        <f>SUM(Q62:ES62)</f>
        <v>43088.614129999994</v>
      </c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>
        <f>SUM(AD5:AM14,AD15:AD61,AE32:AM61)</f>
        <v>1535.1919999999996</v>
      </c>
      <c r="AE62" s="49"/>
      <c r="AF62" s="49"/>
      <c r="AG62" s="49"/>
      <c r="AH62" s="49"/>
      <c r="AI62" s="49"/>
      <c r="AJ62" s="49"/>
      <c r="AK62" s="49"/>
      <c r="AL62" s="49"/>
      <c r="AM62" s="49"/>
      <c r="AN62" s="49">
        <f>SUM(AN5:AN61)</f>
        <v>1099.1500000000001</v>
      </c>
      <c r="AO62" s="49">
        <f t="shared" ref="AO62:CZ62" si="2">SUM(AO5:AO61)</f>
        <v>40.880656799999997</v>
      </c>
      <c r="AP62" s="49">
        <f t="shared" si="2"/>
        <v>6.1159999999999997</v>
      </c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>
        <f t="shared" si="2"/>
        <v>42.897000000000006</v>
      </c>
      <c r="BB62" s="49">
        <f t="shared" si="2"/>
        <v>72.09</v>
      </c>
      <c r="BC62" s="49">
        <f t="shared" si="2"/>
        <v>14.065999999999999</v>
      </c>
      <c r="BD62" s="49">
        <f t="shared" si="2"/>
        <v>2.39</v>
      </c>
      <c r="BE62" s="49">
        <f t="shared" si="2"/>
        <v>2.8769999999999998</v>
      </c>
      <c r="BF62" s="49">
        <f t="shared" si="2"/>
        <v>8.3000000000000004E-2</v>
      </c>
      <c r="BG62" s="49">
        <f t="shared" si="2"/>
        <v>0</v>
      </c>
      <c r="BH62" s="49">
        <f t="shared" si="2"/>
        <v>3.9589999999999992</v>
      </c>
      <c r="BI62" s="49">
        <f t="shared" si="2"/>
        <v>0.82400000000000029</v>
      </c>
      <c r="BJ62" s="49">
        <f t="shared" si="2"/>
        <v>0</v>
      </c>
      <c r="BK62" s="49">
        <f t="shared" si="2"/>
        <v>73.605000000000004</v>
      </c>
      <c r="BL62" s="49">
        <f t="shared" si="2"/>
        <v>1.1499999999999999</v>
      </c>
      <c r="BM62" s="49">
        <f t="shared" si="2"/>
        <v>0</v>
      </c>
      <c r="BN62" s="49">
        <f t="shared" si="2"/>
        <v>2.11</v>
      </c>
      <c r="BO62" s="49">
        <f t="shared" si="2"/>
        <v>0.85</v>
      </c>
      <c r="BP62" s="49">
        <f t="shared" si="2"/>
        <v>4.7169100000000004</v>
      </c>
      <c r="BQ62" s="49">
        <f t="shared" si="2"/>
        <v>0.3735</v>
      </c>
      <c r="BR62" s="49">
        <f t="shared" si="2"/>
        <v>0</v>
      </c>
      <c r="BS62" s="49">
        <f t="shared" si="2"/>
        <v>0</v>
      </c>
      <c r="BT62" s="49">
        <f t="shared" si="2"/>
        <v>8.2600000000000007E-2</v>
      </c>
      <c r="BU62" s="49">
        <f t="shared" si="2"/>
        <v>0.34499999999999997</v>
      </c>
      <c r="BV62" s="49">
        <f t="shared" si="2"/>
        <v>5.0000000000000001E-3</v>
      </c>
      <c r="BW62" s="49">
        <f t="shared" si="2"/>
        <v>6.4139999999999979</v>
      </c>
      <c r="BX62" s="49">
        <f t="shared" si="2"/>
        <v>15.061</v>
      </c>
      <c r="BY62" s="49">
        <f t="shared" si="2"/>
        <v>19.429999999999996</v>
      </c>
      <c r="BZ62" s="49">
        <f t="shared" si="2"/>
        <v>0.29000000000000004</v>
      </c>
      <c r="CA62" s="49">
        <f t="shared" si="2"/>
        <v>0.83400000000000019</v>
      </c>
      <c r="CB62" s="49">
        <f t="shared" si="2"/>
        <v>0</v>
      </c>
      <c r="CC62" s="49">
        <f t="shared" si="2"/>
        <v>5.7659999999999991</v>
      </c>
      <c r="CD62" s="49">
        <f t="shared" si="2"/>
        <v>0</v>
      </c>
      <c r="CE62" s="49">
        <f t="shared" si="2"/>
        <v>0.03</v>
      </c>
      <c r="CF62" s="49">
        <f t="shared" si="2"/>
        <v>49.371999999999971</v>
      </c>
      <c r="CG62" s="49">
        <f t="shared" si="2"/>
        <v>0</v>
      </c>
      <c r="CH62" s="49">
        <f t="shared" si="2"/>
        <v>0</v>
      </c>
      <c r="CI62" s="49">
        <f t="shared" si="2"/>
        <v>0</v>
      </c>
      <c r="CJ62" s="49">
        <f t="shared" si="2"/>
        <v>0.89700000000000002</v>
      </c>
      <c r="CK62" s="49">
        <f t="shared" si="2"/>
        <v>1.1200000000000001</v>
      </c>
      <c r="CL62" s="49">
        <f t="shared" si="2"/>
        <v>0.5</v>
      </c>
      <c r="CM62" s="49">
        <f t="shared" si="2"/>
        <v>90.094999999999999</v>
      </c>
      <c r="CN62" s="49">
        <f t="shared" si="2"/>
        <v>0</v>
      </c>
      <c r="CO62" s="49">
        <f t="shared" si="2"/>
        <v>0</v>
      </c>
      <c r="CP62" s="49">
        <f t="shared" si="2"/>
        <v>0</v>
      </c>
      <c r="CQ62" s="49">
        <f t="shared" si="2"/>
        <v>1.6240000000000001</v>
      </c>
      <c r="CR62" s="49">
        <f t="shared" si="2"/>
        <v>4.7E-2</v>
      </c>
      <c r="CS62" s="49">
        <f t="shared" si="2"/>
        <v>1.1399999999999999</v>
      </c>
      <c r="CT62" s="49">
        <f t="shared" si="2"/>
        <v>506.74999999999994</v>
      </c>
      <c r="CU62" s="49">
        <f t="shared" si="2"/>
        <v>26.419999999999998</v>
      </c>
      <c r="CV62" s="49">
        <f t="shared" si="2"/>
        <v>1759.5716031000002</v>
      </c>
      <c r="CW62" s="49">
        <f t="shared" si="2"/>
        <v>92.170740100000003</v>
      </c>
      <c r="CX62" s="49">
        <f t="shared" si="2"/>
        <v>5.38</v>
      </c>
      <c r="CY62" s="49">
        <f t="shared" si="2"/>
        <v>42.2</v>
      </c>
      <c r="CZ62" s="49">
        <f t="shared" si="2"/>
        <v>0</v>
      </c>
      <c r="DA62" s="49">
        <f t="shared" ref="DA62:ES62" si="3">SUM(DA5:DA61)</f>
        <v>0</v>
      </c>
      <c r="DB62" s="49">
        <f t="shared" si="3"/>
        <v>12487.450000000004</v>
      </c>
      <c r="DC62" s="49">
        <f t="shared" si="3"/>
        <v>745</v>
      </c>
      <c r="DD62" s="49">
        <f t="shared" si="3"/>
        <v>64.78</v>
      </c>
      <c r="DE62" s="49">
        <f t="shared" si="3"/>
        <v>16</v>
      </c>
      <c r="DF62" s="49">
        <f t="shared" si="3"/>
        <v>78</v>
      </c>
      <c r="DG62" s="49">
        <f t="shared" si="3"/>
        <v>320</v>
      </c>
      <c r="DH62" s="49">
        <f t="shared" si="3"/>
        <v>0</v>
      </c>
      <c r="DI62" s="49">
        <f t="shared" si="3"/>
        <v>14082.063999999998</v>
      </c>
      <c r="DJ62" s="49">
        <f t="shared" si="3"/>
        <v>297.14999999999998</v>
      </c>
      <c r="DK62" s="49">
        <f t="shared" si="3"/>
        <v>76.930000000000007</v>
      </c>
      <c r="DL62" s="49">
        <f t="shared" si="3"/>
        <v>3495.2399999999989</v>
      </c>
      <c r="DM62" s="49">
        <f t="shared" si="3"/>
        <v>0</v>
      </c>
      <c r="DN62" s="49">
        <f t="shared" si="3"/>
        <v>0</v>
      </c>
      <c r="DO62" s="49">
        <f t="shared" si="3"/>
        <v>7.94</v>
      </c>
      <c r="DP62" s="49">
        <f t="shared" si="3"/>
        <v>1427.1100000000001</v>
      </c>
      <c r="DQ62" s="49">
        <f t="shared" si="3"/>
        <v>0</v>
      </c>
      <c r="DR62" s="49">
        <f t="shared" si="3"/>
        <v>10.68</v>
      </c>
      <c r="DS62" s="49">
        <f t="shared" si="3"/>
        <v>0</v>
      </c>
      <c r="DT62" s="49">
        <f t="shared" si="3"/>
        <v>5.4420000000000002</v>
      </c>
      <c r="DU62" s="49">
        <f t="shared" si="3"/>
        <v>42.543999999999997</v>
      </c>
      <c r="DV62" s="49">
        <f t="shared" si="3"/>
        <v>23.350999999999999</v>
      </c>
      <c r="DW62" s="49">
        <f t="shared" si="3"/>
        <v>7.9195000000000002</v>
      </c>
      <c r="DX62" s="49">
        <f t="shared" si="3"/>
        <v>3.02372</v>
      </c>
      <c r="DY62" s="49">
        <f t="shared" si="3"/>
        <v>0</v>
      </c>
      <c r="DZ62" s="49">
        <f t="shared" si="3"/>
        <v>7.1279999999999992</v>
      </c>
      <c r="EA62" s="49">
        <f t="shared" si="3"/>
        <v>97.325999999999993</v>
      </c>
      <c r="EB62" s="49">
        <f t="shared" si="3"/>
        <v>25.325500000000002</v>
      </c>
      <c r="EC62" s="49">
        <f t="shared" si="3"/>
        <v>1.6930000000000001</v>
      </c>
      <c r="ED62" s="49">
        <f t="shared" si="3"/>
        <v>22.104399999999998</v>
      </c>
      <c r="EE62" s="49">
        <f t="shared" si="3"/>
        <v>7.8E-2</v>
      </c>
      <c r="EF62" s="49">
        <f t="shared" si="3"/>
        <v>0</v>
      </c>
      <c r="EG62" s="49">
        <f t="shared" si="3"/>
        <v>4.3070000000000004</v>
      </c>
      <c r="EH62" s="49">
        <f t="shared" si="3"/>
        <v>0</v>
      </c>
      <c r="EI62" s="49">
        <f t="shared" si="3"/>
        <v>261</v>
      </c>
      <c r="EJ62" s="49">
        <f t="shared" si="3"/>
        <v>1991.354</v>
      </c>
      <c r="EK62" s="49">
        <f t="shared" si="3"/>
        <v>957.84400000000005</v>
      </c>
      <c r="EL62" s="49">
        <f t="shared" si="3"/>
        <v>422.56900000000002</v>
      </c>
      <c r="EM62" s="49">
        <f t="shared" si="3"/>
        <v>522.73699999999997</v>
      </c>
      <c r="EN62" s="49">
        <f t="shared" si="3"/>
        <v>27</v>
      </c>
      <c r="EO62" s="49">
        <f t="shared" si="3"/>
        <v>0.59</v>
      </c>
      <c r="EP62" s="49">
        <f t="shared" si="3"/>
        <v>3.6760000000000002</v>
      </c>
      <c r="EQ62" s="49">
        <f t="shared" si="3"/>
        <v>19.995200000000001</v>
      </c>
      <c r="ER62" s="49">
        <f t="shared" si="3"/>
        <v>4.3878000000000004</v>
      </c>
      <c r="ES62" s="49">
        <f t="shared" si="3"/>
        <v>0</v>
      </c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</row>
  </sheetData>
  <mergeCells count="1"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Úr. vytr.</vt:lpstr>
      <vt:lpstr>Zááááákoný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PZO</dc:creator>
  <cp:lastModifiedBy>Peter Hlinka</cp:lastModifiedBy>
  <dcterms:created xsi:type="dcterms:W3CDTF">2020-02-06T12:55:47Z</dcterms:created>
  <dcterms:modified xsi:type="dcterms:W3CDTF">2021-02-22T08:34:38Z</dcterms:modified>
</cp:coreProperties>
</file>